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60" activeTab="0"/>
  </bookViews>
  <sheets>
    <sheet name="結果" sheetId="1" r:id="rId1"/>
    <sheet name="結果 (2)" sheetId="2" r:id="rId2"/>
  </sheets>
  <definedNames>
    <definedName name="_xlnm.Print_Area" localSheetId="0">'結果'!$B$1:$BD$29,'結果'!$C$31:$AH$151,'結果'!$C$154:$AF$281,'結果'!$C$286:$AH$333,'結果'!$AL$31:$BS$163,'結果'!$AL$168:$BS$272</definedName>
    <definedName name="_xlnm.Print_Area" localSheetId="1">'結果 (2)'!$A$1:$I$76</definedName>
  </definedNames>
  <calcPr fullCalcOnLoad="1"/>
</workbook>
</file>

<file path=xl/sharedStrings.xml><?xml version="1.0" encoding="utf-8"?>
<sst xmlns="http://schemas.openxmlformats.org/spreadsheetml/2006/main" count="1613" uniqueCount="460">
  <si>
    <t>竹川慶二</t>
  </si>
  <si>
    <t>長原芽美</t>
  </si>
  <si>
    <t>トーヨ</t>
  </si>
  <si>
    <t>３勝</t>
  </si>
  <si>
    <t>２勝１敗</t>
  </si>
  <si>
    <t>１勝２敗</t>
  </si>
  <si>
    <t>３敗</t>
  </si>
  <si>
    <t>優勝</t>
  </si>
  <si>
    <t>乃万クラブ</t>
  </si>
  <si>
    <t>ZERO.7</t>
  </si>
  <si>
    <t>準決勝</t>
  </si>
  <si>
    <t>決勝</t>
  </si>
  <si>
    <t>GRAPE</t>
  </si>
  <si>
    <t>２勝</t>
  </si>
  <si>
    <t>１勝１敗</t>
  </si>
  <si>
    <t>２勝敗</t>
  </si>
  <si>
    <t>２－０</t>
  </si>
  <si>
    <t>２－０</t>
  </si>
  <si>
    <t>２－１</t>
  </si>
  <si>
    <t>２－０</t>
  </si>
  <si>
    <t>２－０</t>
  </si>
  <si>
    <t>２－０</t>
  </si>
  <si>
    <t>２－０</t>
  </si>
  <si>
    <t>２－１</t>
  </si>
  <si>
    <t>新居浜工業高校</t>
  </si>
  <si>
    <t>TEAM BLOWIN</t>
  </si>
  <si>
    <t>２－０</t>
  </si>
  <si>
    <t>B2</t>
  </si>
  <si>
    <t>D2</t>
  </si>
  <si>
    <t>女子２部Ｂ</t>
  </si>
  <si>
    <t>女子４部優勝</t>
  </si>
  <si>
    <t>女子４部準優勝</t>
  </si>
  <si>
    <t>女子４部Ａ</t>
  </si>
  <si>
    <t>女子４部Ｂ</t>
  </si>
  <si>
    <t>ｱｰﾊﾞﾚｽﾄ</t>
  </si>
  <si>
    <t>パワーズ</t>
  </si>
  <si>
    <t>ﾄﾞﾝｷﾎｰﾃ</t>
  </si>
  <si>
    <t>チームレオ</t>
  </si>
  <si>
    <t>男子４部Ｇ</t>
  </si>
  <si>
    <t>ルーズ</t>
  </si>
  <si>
    <t>得</t>
  </si>
  <si>
    <t>藤田伊津子</t>
  </si>
  <si>
    <t>金浦ルミ</t>
  </si>
  <si>
    <t>１部</t>
  </si>
  <si>
    <t>女子初心者Ａ</t>
  </si>
  <si>
    <t>女子初心者Ｂ</t>
  </si>
  <si>
    <t>男子初心者Ａ</t>
  </si>
  <si>
    <t>男子初心者Ｂ</t>
  </si>
  <si>
    <t>女子初心者優勝</t>
  </si>
  <si>
    <t>女子初心者準優勝</t>
  </si>
  <si>
    <t>男子４部優勝</t>
  </si>
  <si>
    <t>男子４部準優勝</t>
  </si>
  <si>
    <t>男子３部Ａ</t>
  </si>
  <si>
    <t>男子４部Ａ</t>
  </si>
  <si>
    <t>男子４部Ｂ</t>
  </si>
  <si>
    <t>男子４部Ｃ</t>
  </si>
  <si>
    <t>女子３部優勝</t>
  </si>
  <si>
    <t>女子３部準優勝</t>
  </si>
  <si>
    <t>TEAMBLOWIN</t>
  </si>
  <si>
    <t>男子</t>
  </si>
  <si>
    <t>順位</t>
  </si>
  <si>
    <t>(勝敗)</t>
  </si>
  <si>
    <t>女子</t>
  </si>
  <si>
    <t>男子３部優勝</t>
  </si>
  <si>
    <t>男子３部準優勝</t>
  </si>
  <si>
    <t>渡邉みどり</t>
  </si>
  <si>
    <t>勝敗</t>
  </si>
  <si>
    <t>得失ｾｯﾄ</t>
  </si>
  <si>
    <t>得失点</t>
  </si>
  <si>
    <t>勝</t>
  </si>
  <si>
    <t>敗</t>
  </si>
  <si>
    <t>失</t>
  </si>
  <si>
    <t>差</t>
  </si>
  <si>
    <t>優勝</t>
  </si>
  <si>
    <t>２部</t>
  </si>
  <si>
    <t>３部</t>
  </si>
  <si>
    <t>４部</t>
  </si>
  <si>
    <t>初心者</t>
  </si>
  <si>
    <t>準優勝</t>
  </si>
  <si>
    <t>曽我部雅勝</t>
  </si>
  <si>
    <t>赤崎翔太</t>
  </si>
  <si>
    <t>酒井宏樹</t>
  </si>
  <si>
    <t>龍田克彦</t>
  </si>
  <si>
    <t>藤井早苗</t>
  </si>
  <si>
    <t>男子４部Ｄ</t>
  </si>
  <si>
    <t>男子４部Ｅ</t>
  </si>
  <si>
    <t>男子４部Ｆ</t>
  </si>
  <si>
    <t>男子初心者優勝</t>
  </si>
  <si>
    <t>男子初心者準優勝</t>
  </si>
  <si>
    <t>大久保宏茂</t>
  </si>
  <si>
    <t>久保敬志</t>
  </si>
  <si>
    <t>真鍋勝行</t>
  </si>
  <si>
    <t>薦田あかね</t>
  </si>
  <si>
    <t>井上美智</t>
  </si>
  <si>
    <t>藤田小百合</t>
  </si>
  <si>
    <t>石井珠子</t>
  </si>
  <si>
    <t>大西加代子</t>
  </si>
  <si>
    <t>鈴木亜由美</t>
  </si>
  <si>
    <t>合田直子</t>
  </si>
  <si>
    <t>脇真紀子</t>
  </si>
  <si>
    <t>日野亜紀子</t>
  </si>
  <si>
    <t>川端幸子</t>
  </si>
  <si>
    <t>勝</t>
  </si>
  <si>
    <t>得</t>
  </si>
  <si>
    <t>タイム</t>
  </si>
  <si>
    <t>石川紫</t>
  </si>
  <si>
    <t>竹川慶二</t>
  </si>
  <si>
    <t>定岡宏幸</t>
  </si>
  <si>
    <t>TEAM BLOWIN</t>
  </si>
  <si>
    <t>A1</t>
  </si>
  <si>
    <t>F1</t>
  </si>
  <si>
    <t>G2</t>
  </si>
  <si>
    <t>男子１部</t>
  </si>
  <si>
    <t>男子２部</t>
  </si>
  <si>
    <t>男子３部</t>
  </si>
  <si>
    <t>男子４部</t>
  </si>
  <si>
    <t>男子初心者</t>
  </si>
  <si>
    <t>女子１部</t>
  </si>
  <si>
    <t>女子２部</t>
  </si>
  <si>
    <t>女子３部</t>
  </si>
  <si>
    <t>女子３部Ａ</t>
  </si>
  <si>
    <t>女子３部Ｂ</t>
  </si>
  <si>
    <t>女子３部Ｃ</t>
  </si>
  <si>
    <t>女子４部</t>
  </si>
  <si>
    <t>女子初心者</t>
  </si>
  <si>
    <t>A1</t>
  </si>
  <si>
    <t>B1</t>
  </si>
  <si>
    <t>B2</t>
  </si>
  <si>
    <t>D1</t>
  </si>
  <si>
    <t>A2</t>
  </si>
  <si>
    <t>B1</t>
  </si>
  <si>
    <t>C1</t>
  </si>
  <si>
    <t>F2</t>
  </si>
  <si>
    <t>D1</t>
  </si>
  <si>
    <t>E2</t>
  </si>
  <si>
    <t>E1</t>
  </si>
  <si>
    <t>C2</t>
  </si>
  <si>
    <t>A2</t>
  </si>
  <si>
    <t>G1</t>
  </si>
  <si>
    <t>準優勝</t>
  </si>
  <si>
    <t>1</t>
  </si>
  <si>
    <t>2</t>
  </si>
  <si>
    <t>3</t>
  </si>
  <si>
    <t>4</t>
  </si>
  <si>
    <t>3</t>
  </si>
  <si>
    <t>2</t>
  </si>
  <si>
    <t>1</t>
  </si>
  <si>
    <t>愛媛</t>
  </si>
  <si>
    <t>石川竜郎</t>
  </si>
  <si>
    <t>伊東宏晃</t>
  </si>
  <si>
    <t>長原芽美</t>
  </si>
  <si>
    <t>濱岡直貴</t>
  </si>
  <si>
    <t>田中慎也</t>
  </si>
  <si>
    <t>今井康浩</t>
  </si>
  <si>
    <t>TEAM BLOWIN</t>
  </si>
  <si>
    <t>ｱｰﾊﾞﾚｽﾄ</t>
  </si>
  <si>
    <t>トーヨ</t>
  </si>
  <si>
    <t>男子１部</t>
  </si>
  <si>
    <t>男子２部</t>
  </si>
  <si>
    <t>塩路正人</t>
  </si>
  <si>
    <t>玉田和也</t>
  </si>
  <si>
    <t>河野進</t>
  </si>
  <si>
    <t>近藤慎</t>
  </si>
  <si>
    <t>堤直也</t>
  </si>
  <si>
    <t>井上陽人</t>
  </si>
  <si>
    <t>阿部一輝</t>
  </si>
  <si>
    <t>阿部佳人</t>
  </si>
  <si>
    <t>乃万クラブ</t>
  </si>
  <si>
    <t>ZERO.7</t>
  </si>
  <si>
    <t>ﾊﾟﾜｰｽﾞ</t>
  </si>
  <si>
    <t>土居ｸﾗﾌﾞ</t>
  </si>
  <si>
    <t>D2</t>
  </si>
  <si>
    <t>B1</t>
  </si>
  <si>
    <t>C2</t>
  </si>
  <si>
    <t>C1</t>
  </si>
  <si>
    <t>B2</t>
  </si>
  <si>
    <t>女子３部Ｄ</t>
  </si>
  <si>
    <t>女子４部Ｃ</t>
  </si>
  <si>
    <t>C2</t>
  </si>
  <si>
    <t>A2</t>
  </si>
  <si>
    <t>第６回四国中央市オープン大会（ﾀﾞﾌﾞﾙｽ）　日時：H22.3.22（日）参加者数178名</t>
  </si>
  <si>
    <t>香川･愛媛</t>
  </si>
  <si>
    <t>秦亮平</t>
  </si>
  <si>
    <t>三浦翔太</t>
  </si>
  <si>
    <t>長原由純</t>
  </si>
  <si>
    <t>宮原康彰</t>
  </si>
  <si>
    <t>荒井伸</t>
  </si>
  <si>
    <t>真木誠</t>
  </si>
  <si>
    <t>長野絢一</t>
  </si>
  <si>
    <t>宮本孝亮</t>
  </si>
  <si>
    <t>宮本泰河</t>
  </si>
  <si>
    <t>戸田智義</t>
  </si>
  <si>
    <t>本郷裕貴</t>
  </si>
  <si>
    <t>柚山治</t>
  </si>
  <si>
    <t>神野武史</t>
  </si>
  <si>
    <t>浮橋一也</t>
  </si>
  <si>
    <t>神野剛一</t>
  </si>
  <si>
    <t>曽我部弘志</t>
  </si>
  <si>
    <t>鈴木秀明</t>
  </si>
  <si>
    <t>深見靖</t>
  </si>
  <si>
    <t>近藤純夫</t>
  </si>
  <si>
    <t>山内重樹</t>
  </si>
  <si>
    <t>新居浜工業</t>
  </si>
  <si>
    <t>新居浜工業</t>
  </si>
  <si>
    <t>日興クラブ</t>
  </si>
  <si>
    <t>パワーズ</t>
  </si>
  <si>
    <t>新居浜工業OB</t>
  </si>
  <si>
    <t>若草倶楽部</t>
  </si>
  <si>
    <t>若草倶楽部</t>
  </si>
  <si>
    <t>ﾄﾞﾝｷﾎｰﾃ</t>
  </si>
  <si>
    <t>川之江クラブ</t>
  </si>
  <si>
    <t>double up</t>
  </si>
  <si>
    <t>新宮ﾊﾞﾄﾞﾐﾝﾄﾝ
　同好会</t>
  </si>
  <si>
    <t>中山芽依</t>
  </si>
  <si>
    <t>石川久志</t>
  </si>
  <si>
    <t>ﾗﾌﾞｵｰﾙ</t>
  </si>
  <si>
    <t>Wing</t>
  </si>
  <si>
    <t>篠永和樹</t>
  </si>
  <si>
    <t>武村敏生</t>
  </si>
  <si>
    <t>三島高校</t>
  </si>
  <si>
    <t>篠﨑幸太</t>
  </si>
  <si>
    <t>猪川祐真</t>
  </si>
  <si>
    <t>土居中学校</t>
  </si>
  <si>
    <t>吉岡憲吾</t>
  </si>
  <si>
    <t>岸文哉</t>
  </si>
  <si>
    <t>吉田一貴</t>
  </si>
  <si>
    <t>金無和也</t>
  </si>
  <si>
    <t>赤出仁</t>
  </si>
  <si>
    <t>かつ～ん。</t>
  </si>
  <si>
    <t>仙波史也</t>
  </si>
  <si>
    <t>石川貴規</t>
  </si>
  <si>
    <t>前田智郎</t>
  </si>
  <si>
    <t>伊賀義晃</t>
  </si>
  <si>
    <t>元木研介</t>
  </si>
  <si>
    <t>B.C.JUMP</t>
  </si>
  <si>
    <t>大洲クラブ</t>
  </si>
  <si>
    <t>石川烈士</t>
  </si>
  <si>
    <t>岸祐哉</t>
  </si>
  <si>
    <t>近藤康太</t>
  </si>
  <si>
    <t>神野徹</t>
  </si>
  <si>
    <t>織田哲也</t>
  </si>
  <si>
    <t>土居中OB</t>
  </si>
  <si>
    <t>ﾋﾞｷﾞﾅｰ</t>
  </si>
  <si>
    <t>YONDEN</t>
  </si>
  <si>
    <t>松本覚</t>
  </si>
  <si>
    <t>水口健太郎</t>
  </si>
  <si>
    <t>脇洋明</t>
  </si>
  <si>
    <t>白田雄</t>
  </si>
  <si>
    <t>藤田聖斗</t>
  </si>
  <si>
    <t>田中隆司</t>
  </si>
  <si>
    <t>はねたま</t>
  </si>
  <si>
    <t>A'S</t>
  </si>
  <si>
    <t>石川澄広</t>
  </si>
  <si>
    <t>真鍋英輝</t>
  </si>
  <si>
    <t>小倉奨丈</t>
  </si>
  <si>
    <t>保子尚毅</t>
  </si>
  <si>
    <t>有明茂博</t>
  </si>
  <si>
    <t>川上雅広</t>
  </si>
  <si>
    <t>ルーズ</t>
  </si>
  <si>
    <t>神野絋樹</t>
  </si>
  <si>
    <t>真鍋友希</t>
  </si>
  <si>
    <t>篠原雅</t>
  </si>
  <si>
    <t>近藤篤彦</t>
  </si>
  <si>
    <t>井原征紀</t>
  </si>
  <si>
    <t>渡邊悠大</t>
  </si>
  <si>
    <t>安部正浩</t>
  </si>
  <si>
    <t>岸剣史</t>
  </si>
  <si>
    <t>三木大輔</t>
  </si>
  <si>
    <t>増原満春</t>
  </si>
  <si>
    <t>三鍋政和</t>
  </si>
  <si>
    <t>神野叶</t>
  </si>
  <si>
    <t>宮内天生</t>
  </si>
  <si>
    <t>鈴木秀也</t>
  </si>
  <si>
    <t>越智崇斗</t>
  </si>
  <si>
    <t>宮内一希</t>
  </si>
  <si>
    <t>向井裕工</t>
  </si>
  <si>
    <t>東村菜保子</t>
  </si>
  <si>
    <t>鈴木昇</t>
  </si>
  <si>
    <t>林力也</t>
  </si>
  <si>
    <t>渡辺涼</t>
  </si>
  <si>
    <t>TEAMBLOWIN</t>
  </si>
  <si>
    <t>伊藤清美</t>
  </si>
  <si>
    <t>菅田奈津子</t>
  </si>
  <si>
    <t>立石三江</t>
  </si>
  <si>
    <t>須川恵理</t>
  </si>
  <si>
    <t>権田澪佳</t>
  </si>
  <si>
    <t>秦千晴</t>
  </si>
  <si>
    <t>大條亜津紗</t>
  </si>
  <si>
    <t>西岡亜実</t>
  </si>
  <si>
    <t>ﾏｰｶﾞﾚｯﾄ</t>
  </si>
  <si>
    <t>ｷｬﾗﾒﾙｷｯｽﾞ</t>
  </si>
  <si>
    <t>双葉</t>
  </si>
  <si>
    <t>おかもと</t>
  </si>
  <si>
    <t>女子１部Ａ</t>
  </si>
  <si>
    <t>女子１部Ｂ</t>
  </si>
  <si>
    <t>鈴木智恵子</t>
  </si>
  <si>
    <t>北条珠実</t>
  </si>
  <si>
    <t>島岡和代</t>
  </si>
  <si>
    <t>東野倶子</t>
  </si>
  <si>
    <t>谷田ゆき</t>
  </si>
  <si>
    <t>ZERO7</t>
  </si>
  <si>
    <t>ﾊﾞｰﾊﾞﾏﾏ</t>
  </si>
  <si>
    <t>GRAPE</t>
  </si>
  <si>
    <t>中屋敏子</t>
  </si>
  <si>
    <t>朝山有美子</t>
  </si>
  <si>
    <t>大塚公子</t>
  </si>
  <si>
    <t>西岡陽子</t>
  </si>
  <si>
    <t>丹　昌子</t>
  </si>
  <si>
    <t>田邊文子</t>
  </si>
  <si>
    <t>宮本萌生</t>
  </si>
  <si>
    <t>堀田好江</t>
  </si>
  <si>
    <t>山内真樹</t>
  </si>
  <si>
    <t>坂上昌美</t>
  </si>
  <si>
    <t>黒田美代子</t>
  </si>
  <si>
    <t>河野小夜子</t>
  </si>
  <si>
    <t>濱名徳子</t>
  </si>
  <si>
    <t>若林華世</t>
  </si>
  <si>
    <t>菊池由紀香</t>
  </si>
  <si>
    <t>藤田玲奈</t>
  </si>
  <si>
    <t>宗次英子</t>
  </si>
  <si>
    <t>尾藤幸衛</t>
  </si>
  <si>
    <t>鈴木万利</t>
  </si>
  <si>
    <t>坂本紀子</t>
  </si>
  <si>
    <t>岩城千恵</t>
  </si>
  <si>
    <t>星加裕美</t>
  </si>
  <si>
    <t>合田奈緒</t>
  </si>
  <si>
    <t>宮崎優子</t>
  </si>
  <si>
    <t>大谷瞳</t>
  </si>
  <si>
    <t>谷広子</t>
  </si>
  <si>
    <t>斉藤絵里</t>
  </si>
  <si>
    <t>合田亜里砂</t>
  </si>
  <si>
    <t>曽我部幸子</t>
  </si>
  <si>
    <t>小西陽子</t>
  </si>
  <si>
    <t>清水涼子</t>
  </si>
  <si>
    <t>和田梨華子</t>
  </si>
  <si>
    <t>白川由理</t>
  </si>
  <si>
    <t>篠原幸枝</t>
  </si>
  <si>
    <t>矢野初美</t>
  </si>
  <si>
    <t>加地栞</t>
  </si>
  <si>
    <t>伴野奈都美</t>
  </si>
  <si>
    <t>ﾓｰﾆﾝｸﾞ
ｽﾏｯｼｭ</t>
  </si>
  <si>
    <t>タイム</t>
  </si>
  <si>
    <t>土居クラブ</t>
  </si>
  <si>
    <t>土居高校</t>
  </si>
  <si>
    <t>土居高校</t>
  </si>
  <si>
    <t>水口数美</t>
  </si>
  <si>
    <t>長壁美香</t>
  </si>
  <si>
    <t>国政裕允</t>
  </si>
  <si>
    <t>宮崎瞭子</t>
  </si>
  <si>
    <t>大山百香</t>
  </si>
  <si>
    <t>中上美純</t>
  </si>
  <si>
    <t>内田真佐美</t>
  </si>
  <si>
    <t>渡辺千智</t>
  </si>
  <si>
    <t>三鍋千鶴代</t>
  </si>
  <si>
    <t>柳原明美</t>
  </si>
  <si>
    <t>川之江</t>
  </si>
  <si>
    <t>2</t>
  </si>
  <si>
    <t>神野武史</t>
  </si>
  <si>
    <t>浮橋一也</t>
  </si>
  <si>
    <t>double up</t>
  </si>
  <si>
    <t>1</t>
  </si>
  <si>
    <t>2</t>
  </si>
  <si>
    <t>3</t>
  </si>
  <si>
    <t>新居浜工業OB</t>
  </si>
  <si>
    <t>double up</t>
  </si>
  <si>
    <t>川之江クラブ</t>
  </si>
  <si>
    <t>土居ｸﾗﾌﾞ</t>
  </si>
  <si>
    <t>赤崎翔太</t>
  </si>
  <si>
    <t>酒井宏樹</t>
  </si>
  <si>
    <t>新居浜工業OB</t>
  </si>
  <si>
    <t>白田裕士</t>
  </si>
  <si>
    <t>藤田</t>
  </si>
  <si>
    <t>曽根侑太</t>
  </si>
  <si>
    <t>ﾗﾌﾞｵｰﾙ</t>
  </si>
  <si>
    <t>Wing</t>
  </si>
  <si>
    <t>三島高校</t>
  </si>
  <si>
    <t>かつ～ん。</t>
  </si>
  <si>
    <t>土居中学校</t>
  </si>
  <si>
    <t>B.C.JUMP</t>
  </si>
  <si>
    <t>大洲クラブ</t>
  </si>
  <si>
    <t>YONDEN</t>
  </si>
  <si>
    <t>土居中OB</t>
  </si>
  <si>
    <t>ﾋﾞｷﾞﾅｰ</t>
  </si>
  <si>
    <t>はねたま</t>
  </si>
  <si>
    <t>新宮ﾊﾞﾄﾞﾐﾝﾄﾝ
　同好会</t>
  </si>
  <si>
    <t>新宮ﾊﾞﾄﾞﾐﾝﾄﾝ
　同好会</t>
  </si>
  <si>
    <t>A'S</t>
  </si>
  <si>
    <t>中山芽依</t>
  </si>
  <si>
    <t>石川久志</t>
  </si>
  <si>
    <t>ﾗﾌﾞｵｰﾙ</t>
  </si>
  <si>
    <t>Wing</t>
  </si>
  <si>
    <t>有明茂博</t>
  </si>
  <si>
    <t>川上雅広</t>
  </si>
  <si>
    <t>ルーズ</t>
  </si>
  <si>
    <t>ﾊﾟﾜｰｽﾞ</t>
  </si>
  <si>
    <t>阿部一輝</t>
  </si>
  <si>
    <t>阿部佳人</t>
  </si>
  <si>
    <t>土居ｸﾗﾌﾞ</t>
  </si>
  <si>
    <t>神野武史</t>
  </si>
  <si>
    <t>浮橋一也</t>
  </si>
  <si>
    <t>double up</t>
  </si>
  <si>
    <t>新居浜工業OB</t>
  </si>
  <si>
    <t>キケン</t>
  </si>
  <si>
    <t>三鍋</t>
  </si>
  <si>
    <t>4</t>
  </si>
  <si>
    <t>A2</t>
  </si>
  <si>
    <t>B2</t>
  </si>
  <si>
    <t>B1</t>
  </si>
  <si>
    <t>神野叶</t>
  </si>
  <si>
    <t>宮内天生</t>
  </si>
  <si>
    <t>三島高校</t>
  </si>
  <si>
    <t>東村菜保子</t>
  </si>
  <si>
    <t>鈴木昇</t>
  </si>
  <si>
    <t>A'S</t>
  </si>
  <si>
    <t>峯知恵美</t>
  </si>
  <si>
    <t>キケン</t>
  </si>
  <si>
    <t>ｷｬﾗﾒﾙｷｯｽﾞ</t>
  </si>
  <si>
    <t>おかもと</t>
  </si>
  <si>
    <t>女子１部優勝</t>
  </si>
  <si>
    <t>女子１部準優勝</t>
  </si>
  <si>
    <t>峯知恵美</t>
  </si>
  <si>
    <t>峯知恵美</t>
  </si>
  <si>
    <t>立石三江</t>
  </si>
  <si>
    <t>ｷｬﾗﾒﾙｷｯｽﾞ</t>
  </si>
  <si>
    <t>秦千晴</t>
  </si>
  <si>
    <t>大條亜津紗</t>
  </si>
  <si>
    <t>おかもと</t>
  </si>
  <si>
    <t>北条珠実</t>
  </si>
  <si>
    <t>島岡和代</t>
  </si>
  <si>
    <t>ﾊﾞｰﾊﾞﾏﾏ</t>
  </si>
  <si>
    <t>ﾊﾞｰﾊﾞﾏﾏ</t>
  </si>
  <si>
    <t>鈴木智恵子</t>
  </si>
  <si>
    <t>藤田小百合</t>
  </si>
  <si>
    <t>ZERO7</t>
  </si>
  <si>
    <t>ZERO7</t>
  </si>
  <si>
    <t>松山市民
クラブ</t>
  </si>
  <si>
    <t>松山市民
クラブ</t>
  </si>
  <si>
    <t>宮本温子</t>
  </si>
  <si>
    <t>日興クラブ</t>
  </si>
  <si>
    <t>宮本温子</t>
  </si>
  <si>
    <t>宮本萌生</t>
  </si>
  <si>
    <t>ﾊﾟﾜｰｽﾞ</t>
  </si>
  <si>
    <t>渡邉みどり</t>
  </si>
  <si>
    <t>鈴木亜由美</t>
  </si>
  <si>
    <t>日興クラブ</t>
  </si>
  <si>
    <t>加地栞</t>
  </si>
  <si>
    <t>伴野奈都美</t>
  </si>
  <si>
    <t>土居高校</t>
  </si>
  <si>
    <t>合田亜里砂</t>
  </si>
  <si>
    <t>曽我部幸子</t>
  </si>
  <si>
    <t>土居クラブ</t>
  </si>
  <si>
    <t>新宮ﾊﾞﾄﾞ
　同好会</t>
  </si>
  <si>
    <t>新宮ﾊﾞﾄﾞ
　同好会</t>
  </si>
  <si>
    <t>大山百香</t>
  </si>
  <si>
    <t>中上美純</t>
  </si>
  <si>
    <t>水口数美</t>
  </si>
  <si>
    <t>長壁美香</t>
  </si>
  <si>
    <t>はねたま</t>
  </si>
  <si>
    <t>第６回四国中央市オープン大会（ﾀﾞﾌﾞﾙｽ）　日時：H22.3.22（日）</t>
  </si>
  <si>
    <t>TEAM BLOWIN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</si>
</sst>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</numFmts>
  <fonts count="37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b/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6"/>
      <color indexed="22"/>
      <name val="ＭＳ ゴシック"/>
      <family val="3"/>
    </font>
    <font>
      <sz val="8"/>
      <color indexed="22"/>
      <name val="ＭＳ ゴシック"/>
      <family val="3"/>
    </font>
    <font>
      <sz val="10"/>
      <color indexed="22"/>
      <name val="ＭＳ ゴシック"/>
      <family val="3"/>
    </font>
    <font>
      <sz val="11"/>
      <color indexed="22"/>
      <name val="ＭＳ ゴシック"/>
      <family val="3"/>
    </font>
    <font>
      <sz val="8"/>
      <color indexed="22"/>
      <name val="HG丸ｺﾞｼｯｸM-PRO"/>
      <family val="3"/>
    </font>
    <font>
      <b/>
      <sz val="14"/>
      <color indexed="8"/>
      <name val="ＭＳ Ｐゴシック"/>
      <family val="3"/>
    </font>
    <font>
      <sz val="8"/>
      <color indexed="8"/>
      <name val="HG丸ｺﾞｼｯｸM-PRO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 diagonalUp="1" diagonalDown="1">
      <left style="medium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medium"/>
      <top style="thin"/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 style="medium"/>
      <top>
        <color indexed="63"/>
      </top>
      <bottom style="thin"/>
      <diagonal style="hair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medium"/>
      <top>
        <color indexed="63"/>
      </top>
      <bottom style="medium"/>
      <diagonal style="hair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left" vertical="center" shrinkToFit="1"/>
    </xf>
    <xf numFmtId="186" fontId="13" fillId="2" borderId="0" xfId="0" applyNumberFormat="1" applyFont="1" applyFill="1" applyBorder="1" applyAlignment="1">
      <alignment vertical="center" shrinkToFit="1"/>
    </xf>
    <xf numFmtId="0" fontId="13" fillId="2" borderId="2" xfId="0" applyFont="1" applyFill="1" applyBorder="1" applyAlignment="1">
      <alignment horizontal="right" vertical="center" shrinkToFit="1"/>
    </xf>
    <xf numFmtId="188" fontId="13" fillId="2" borderId="0" xfId="0" applyNumberFormat="1" applyFont="1" applyFill="1" applyBorder="1" applyAlignment="1">
      <alignment horizontal="left" vertical="center" shrinkToFit="1"/>
    </xf>
    <xf numFmtId="188" fontId="13" fillId="2" borderId="3" xfId="0" applyNumberFormat="1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vertical="center" shrinkToFit="1"/>
    </xf>
    <xf numFmtId="0" fontId="13" fillId="2" borderId="0" xfId="0" applyNumberFormat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right" vertical="center" shrinkToFit="1"/>
    </xf>
    <xf numFmtId="188" fontId="13" fillId="2" borderId="6" xfId="0" applyNumberFormat="1" applyFont="1" applyFill="1" applyBorder="1" applyAlignment="1">
      <alignment horizontal="left" vertical="center" shrinkToFit="1"/>
    </xf>
    <xf numFmtId="186" fontId="13" fillId="2" borderId="7" xfId="0" applyNumberFormat="1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6" xfId="0" applyNumberFormat="1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188" fontId="13" fillId="2" borderId="7" xfId="0" applyNumberFormat="1" applyFont="1" applyFill="1" applyBorder="1" applyAlignment="1">
      <alignment horizontal="left" vertical="center" shrinkToFit="1"/>
    </xf>
    <xf numFmtId="0" fontId="13" fillId="2" borderId="8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0" fontId="13" fillId="2" borderId="10" xfId="0" applyFont="1" applyFill="1" applyBorder="1" applyAlignment="1">
      <alignment vertical="center" shrinkToFit="1"/>
    </xf>
    <xf numFmtId="0" fontId="13" fillId="2" borderId="11" xfId="0" applyNumberFormat="1" applyFont="1" applyFill="1" applyBorder="1" applyAlignment="1">
      <alignment horizontal="center" vertical="center" shrinkToFit="1"/>
    </xf>
    <xf numFmtId="188" fontId="13" fillId="2" borderId="11" xfId="0" applyNumberFormat="1" applyFont="1" applyFill="1" applyBorder="1" applyAlignment="1">
      <alignment horizontal="left" vertical="center" shrinkToFit="1"/>
    </xf>
    <xf numFmtId="0" fontId="13" fillId="2" borderId="11" xfId="0" applyFont="1" applyFill="1" applyBorder="1" applyAlignment="1">
      <alignment vertical="center" shrinkToFit="1"/>
    </xf>
    <xf numFmtId="0" fontId="13" fillId="2" borderId="12" xfId="0" applyFont="1" applyFill="1" applyBorder="1" applyAlignment="1">
      <alignment vertical="center" shrinkToFit="1"/>
    </xf>
    <xf numFmtId="186" fontId="13" fillId="2" borderId="13" xfId="0" applyNumberFormat="1" applyFont="1" applyFill="1" applyBorder="1" applyAlignment="1">
      <alignment vertical="center" shrinkToFit="1"/>
    </xf>
    <xf numFmtId="0" fontId="13" fillId="2" borderId="14" xfId="0" applyNumberFormat="1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right" vertical="center" shrinkToFit="1"/>
    </xf>
    <xf numFmtId="0" fontId="13" fillId="2" borderId="15" xfId="0" applyNumberFormat="1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/>
    </xf>
    <xf numFmtId="38" fontId="11" fillId="2" borderId="1" xfId="17" applyFont="1" applyFill="1" applyBorder="1" applyAlignment="1">
      <alignment horizontal="right" vertical="center" shrinkToFit="1"/>
    </xf>
    <xf numFmtId="38" fontId="11" fillId="2" borderId="0" xfId="17" applyFont="1" applyFill="1" applyBorder="1" applyAlignment="1">
      <alignment horizontal="right" vertical="center" shrinkToFit="1"/>
    </xf>
    <xf numFmtId="38" fontId="11" fillId="2" borderId="17" xfId="17" applyFont="1" applyFill="1" applyBorder="1" applyAlignment="1">
      <alignment horizontal="right" vertical="center" shrinkToFit="1"/>
    </xf>
    <xf numFmtId="38" fontId="11" fillId="2" borderId="10" xfId="17" applyFont="1" applyFill="1" applyBorder="1" applyAlignment="1">
      <alignment horizontal="right" vertical="center" shrinkToFit="1"/>
    </xf>
    <xf numFmtId="38" fontId="11" fillId="2" borderId="11" xfId="17" applyFont="1" applyFill="1" applyBorder="1" applyAlignment="1">
      <alignment horizontal="right" vertical="center" shrinkToFit="1"/>
    </xf>
    <xf numFmtId="38" fontId="11" fillId="2" borderId="14" xfId="17" applyFont="1" applyFill="1" applyBorder="1" applyAlignment="1">
      <alignment horizontal="right" vertical="center" shrinkToFit="1"/>
    </xf>
    <xf numFmtId="188" fontId="13" fillId="2" borderId="0" xfId="0" applyNumberFormat="1" applyFont="1" applyFill="1" applyBorder="1" applyAlignment="1">
      <alignment horizontal="right" vertical="center" shrinkToFit="1"/>
    </xf>
    <xf numFmtId="188" fontId="13" fillId="2" borderId="3" xfId="0" applyNumberFormat="1" applyFont="1" applyFill="1" applyBorder="1" applyAlignment="1">
      <alignment horizontal="right" vertical="center" shrinkToFit="1"/>
    </xf>
    <xf numFmtId="188" fontId="13" fillId="2" borderId="6" xfId="0" applyNumberFormat="1" applyFont="1" applyFill="1" applyBorder="1" applyAlignment="1">
      <alignment horizontal="right" vertical="center" shrinkToFit="1"/>
    </xf>
    <xf numFmtId="0" fontId="13" fillId="2" borderId="1" xfId="0" applyFont="1" applyFill="1" applyBorder="1" applyAlignment="1">
      <alignment horizontal="right" vertical="center" shrinkToFit="1"/>
    </xf>
    <xf numFmtId="0" fontId="13" fillId="2" borderId="0" xfId="0" applyFont="1" applyFill="1" applyBorder="1" applyAlignment="1">
      <alignment horizontal="right" vertical="center" shrinkToFit="1"/>
    </xf>
    <xf numFmtId="188" fontId="13" fillId="2" borderId="7" xfId="0" applyNumberFormat="1" applyFont="1" applyFill="1" applyBorder="1" applyAlignment="1">
      <alignment horizontal="right" vertical="center" shrinkToFit="1"/>
    </xf>
    <xf numFmtId="0" fontId="13" fillId="2" borderId="4" xfId="0" applyFont="1" applyFill="1" applyBorder="1" applyAlignment="1">
      <alignment horizontal="right" vertical="center" shrinkToFit="1"/>
    </xf>
    <xf numFmtId="0" fontId="13" fillId="2" borderId="6" xfId="0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right" vertical="center" shrinkToFit="1"/>
    </xf>
    <xf numFmtId="0" fontId="13" fillId="2" borderId="10" xfId="0" applyFont="1" applyFill="1" applyBorder="1" applyAlignment="1">
      <alignment horizontal="right" vertical="center" shrinkToFit="1"/>
    </xf>
    <xf numFmtId="188" fontId="13" fillId="2" borderId="11" xfId="0" applyNumberFormat="1" applyFont="1" applyFill="1" applyBorder="1" applyAlignment="1">
      <alignment horizontal="right" vertical="center" shrinkToFit="1"/>
    </xf>
    <xf numFmtId="0" fontId="13" fillId="2" borderId="11" xfId="0" applyFont="1" applyFill="1" applyBorder="1" applyAlignment="1">
      <alignment horizontal="right" vertical="center" shrinkToFit="1"/>
    </xf>
    <xf numFmtId="0" fontId="13" fillId="2" borderId="12" xfId="0" applyFont="1" applyFill="1" applyBorder="1" applyAlignment="1">
      <alignment horizontal="right" vertical="center" shrinkToFit="1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 shrinkToFit="1"/>
    </xf>
    <xf numFmtId="0" fontId="17" fillId="2" borderId="0" xfId="0" applyFont="1" applyFill="1" applyAlignment="1">
      <alignment vertical="center" shrinkToFit="1"/>
    </xf>
    <xf numFmtId="0" fontId="13" fillId="2" borderId="18" xfId="0" applyFont="1" applyFill="1" applyBorder="1" applyAlignment="1">
      <alignment horizontal="center" shrinkToFit="1"/>
    </xf>
    <xf numFmtId="0" fontId="13" fillId="2" borderId="19" xfId="0" applyFont="1" applyFill="1" applyBorder="1" applyAlignment="1">
      <alignment horizontal="center" shrinkToFit="1"/>
    </xf>
    <xf numFmtId="0" fontId="13" fillId="2" borderId="20" xfId="0" applyFont="1" applyFill="1" applyBorder="1" applyAlignment="1">
      <alignment horizontal="center" shrinkToFit="1"/>
    </xf>
    <xf numFmtId="0" fontId="13" fillId="2" borderId="21" xfId="0" applyFont="1" applyFill="1" applyBorder="1" applyAlignment="1">
      <alignment horizontal="center" shrinkToFit="1"/>
    </xf>
    <xf numFmtId="0" fontId="13" fillId="2" borderId="22" xfId="0" applyFont="1" applyFill="1" applyBorder="1" applyAlignment="1">
      <alignment horizontal="center" shrinkToFit="1"/>
    </xf>
    <xf numFmtId="0" fontId="13" fillId="2" borderId="19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shrinkToFit="1"/>
    </xf>
    <xf numFmtId="0" fontId="13" fillId="2" borderId="0" xfId="0" applyFont="1" applyFill="1" applyBorder="1" applyAlignment="1">
      <alignment shrinkToFit="1"/>
    </xf>
    <xf numFmtId="0" fontId="13" fillId="2" borderId="23" xfId="0" applyFont="1" applyFill="1" applyBorder="1" applyAlignment="1">
      <alignment horizontal="center" shrinkToFit="1"/>
    </xf>
    <xf numFmtId="0" fontId="13" fillId="2" borderId="25" xfId="0" applyFont="1" applyFill="1" applyBorder="1" applyAlignment="1">
      <alignment shrinkToFit="1"/>
    </xf>
    <xf numFmtId="38" fontId="13" fillId="2" borderId="24" xfId="17" applyFont="1" applyFill="1" applyBorder="1" applyAlignment="1">
      <alignment horizontal="center" shrinkToFit="1"/>
    </xf>
    <xf numFmtId="38" fontId="13" fillId="2" borderId="0" xfId="17" applyFont="1" applyFill="1" applyBorder="1" applyAlignment="1">
      <alignment horizontal="center" shrinkToFit="1"/>
    </xf>
    <xf numFmtId="38" fontId="13" fillId="2" borderId="25" xfId="0" applyNumberFormat="1" applyFont="1" applyFill="1" applyBorder="1" applyAlignment="1">
      <alignment horizontal="center" shrinkToFit="1"/>
    </xf>
    <xf numFmtId="0" fontId="13" fillId="2" borderId="24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center" shrinkToFit="1"/>
    </xf>
    <xf numFmtId="0" fontId="13" fillId="2" borderId="25" xfId="0" applyFont="1" applyFill="1" applyBorder="1" applyAlignment="1">
      <alignment horizontal="center" shrinkToFit="1"/>
    </xf>
    <xf numFmtId="0" fontId="13" fillId="2" borderId="18" xfId="0" applyFont="1" applyFill="1" applyBorder="1" applyAlignment="1">
      <alignment shrinkToFit="1"/>
    </xf>
    <xf numFmtId="0" fontId="13" fillId="2" borderId="19" xfId="0" applyFont="1" applyFill="1" applyBorder="1" applyAlignment="1">
      <alignment shrinkToFit="1"/>
    </xf>
    <xf numFmtId="0" fontId="13" fillId="2" borderId="23" xfId="0" applyFont="1" applyFill="1" applyBorder="1" applyAlignment="1">
      <alignment shrinkToFit="1"/>
    </xf>
    <xf numFmtId="0" fontId="13" fillId="2" borderId="26" xfId="0" applyFont="1" applyFill="1" applyBorder="1" applyAlignment="1">
      <alignment shrinkToFit="1"/>
    </xf>
    <xf numFmtId="0" fontId="13" fillId="2" borderId="27" xfId="0" applyFont="1" applyFill="1" applyBorder="1" applyAlignment="1">
      <alignment shrinkToFit="1"/>
    </xf>
    <xf numFmtId="0" fontId="13" fillId="2" borderId="26" xfId="0" applyFont="1" applyFill="1" applyBorder="1" applyAlignment="1">
      <alignment horizontal="center" shrinkToFit="1"/>
    </xf>
    <xf numFmtId="0" fontId="13" fillId="2" borderId="27" xfId="0" applyFont="1" applyFill="1" applyBorder="1" applyAlignment="1">
      <alignment horizontal="center" shrinkToFit="1"/>
    </xf>
    <xf numFmtId="0" fontId="13" fillId="2" borderId="28" xfId="0" applyFont="1" applyFill="1" applyBorder="1" applyAlignment="1">
      <alignment horizontal="center" shrinkToFit="1"/>
    </xf>
    <xf numFmtId="0" fontId="13" fillId="2" borderId="28" xfId="0" applyFont="1" applyFill="1" applyBorder="1" applyAlignment="1">
      <alignment shrinkToFi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9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3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shrinkToFit="1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shrinkToFit="1"/>
    </xf>
    <xf numFmtId="0" fontId="18" fillId="2" borderId="0" xfId="0" applyFont="1" applyFill="1" applyBorder="1" applyAlignment="1">
      <alignment vertical="center" shrinkToFit="1"/>
    </xf>
    <xf numFmtId="0" fontId="17" fillId="2" borderId="0" xfId="0" applyFont="1" applyFill="1" applyAlignment="1">
      <alignment vertical="center"/>
    </xf>
    <xf numFmtId="0" fontId="13" fillId="2" borderId="30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vertical="center" shrinkToFit="1"/>
    </xf>
    <xf numFmtId="0" fontId="13" fillId="2" borderId="16" xfId="0" applyFont="1" applyFill="1" applyBorder="1" applyAlignment="1">
      <alignment vertical="center" shrinkToFit="1"/>
    </xf>
    <xf numFmtId="0" fontId="13" fillId="2" borderId="32" xfId="0" applyFont="1" applyFill="1" applyBorder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vertical="center" shrinkToFit="1"/>
    </xf>
    <xf numFmtId="0" fontId="21" fillId="2" borderId="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38" fontId="11" fillId="2" borderId="36" xfId="17" applyFont="1" applyFill="1" applyBorder="1" applyAlignment="1">
      <alignment vertical="center" shrinkToFit="1"/>
    </xf>
    <xf numFmtId="38" fontId="11" fillId="2" borderId="17" xfId="17" applyFont="1" applyFill="1" applyBorder="1" applyAlignment="1">
      <alignment vertical="center" shrinkToFit="1"/>
    </xf>
    <xf numFmtId="38" fontId="11" fillId="2" borderId="0" xfId="17" applyFont="1" applyFill="1" applyBorder="1" applyAlignment="1">
      <alignment vertical="center" shrinkToFit="1"/>
    </xf>
    <xf numFmtId="38" fontId="11" fillId="2" borderId="36" xfId="17" applyFont="1" applyFill="1" applyBorder="1" applyAlignment="1">
      <alignment horizontal="left" vertical="center" shrinkToFit="1"/>
    </xf>
    <xf numFmtId="38" fontId="11" fillId="2" borderId="17" xfId="17" applyFont="1" applyFill="1" applyBorder="1" applyAlignment="1">
      <alignment horizontal="left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vertical="center" shrinkToFit="1"/>
    </xf>
    <xf numFmtId="38" fontId="13" fillId="2" borderId="0" xfId="17" applyFont="1" applyFill="1" applyBorder="1" applyAlignment="1">
      <alignment horizontal="center" vertical="center" shrinkToFit="1"/>
    </xf>
    <xf numFmtId="38" fontId="13" fillId="2" borderId="6" xfId="17" applyFont="1" applyFill="1" applyBorder="1" applyAlignment="1">
      <alignment horizontal="center" vertical="center" shrinkToFit="1"/>
    </xf>
    <xf numFmtId="38" fontId="13" fillId="2" borderId="11" xfId="17" applyFont="1" applyFill="1" applyBorder="1" applyAlignment="1">
      <alignment horizontal="center" vertical="center" shrinkToFit="1"/>
    </xf>
    <xf numFmtId="186" fontId="13" fillId="2" borderId="0" xfId="17" applyNumberFormat="1" applyFont="1" applyFill="1" applyBorder="1" applyAlignment="1">
      <alignment vertical="center" shrinkToFit="1"/>
    </xf>
    <xf numFmtId="186" fontId="13" fillId="2" borderId="7" xfId="17" applyNumberFormat="1" applyFont="1" applyFill="1" applyBorder="1" applyAlignment="1">
      <alignment vertical="center" shrinkToFit="1"/>
    </xf>
    <xf numFmtId="0" fontId="20" fillId="2" borderId="0" xfId="0" applyFont="1" applyFill="1" applyAlignment="1">
      <alignment vertical="center" shrinkToFit="1"/>
    </xf>
    <xf numFmtId="0" fontId="21" fillId="2" borderId="0" xfId="0" applyFont="1" applyFill="1" applyAlignment="1">
      <alignment vertical="center"/>
    </xf>
    <xf numFmtId="186" fontId="13" fillId="2" borderId="17" xfId="0" applyNumberFormat="1" applyFont="1" applyFill="1" applyBorder="1" applyAlignment="1">
      <alignment vertical="center" shrinkToFit="1"/>
    </xf>
    <xf numFmtId="0" fontId="13" fillId="2" borderId="37" xfId="0" applyFont="1" applyFill="1" applyBorder="1" applyAlignment="1">
      <alignment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vertical="center" shrinkToFit="1"/>
    </xf>
    <xf numFmtId="0" fontId="13" fillId="2" borderId="30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38" fontId="13" fillId="2" borderId="0" xfId="17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89" fontId="24" fillId="2" borderId="0" xfId="0" applyNumberFormat="1" applyFont="1" applyFill="1" applyAlignment="1">
      <alignment vertical="center"/>
    </xf>
    <xf numFmtId="189" fontId="24" fillId="2" borderId="0" xfId="0" applyNumberFormat="1" applyFont="1" applyFill="1" applyAlignment="1">
      <alignment horizontal="center" vertical="center"/>
    </xf>
    <xf numFmtId="189" fontId="23" fillId="2" borderId="0" xfId="0" applyNumberFormat="1" applyFont="1" applyFill="1" applyAlignment="1">
      <alignment horizontal="center" vertical="center"/>
    </xf>
    <xf numFmtId="189" fontId="24" fillId="2" borderId="0" xfId="0" applyNumberFormat="1" applyFont="1" applyFill="1" applyBorder="1" applyAlignment="1">
      <alignment horizontal="center" vertical="center"/>
    </xf>
    <xf numFmtId="186" fontId="13" fillId="2" borderId="0" xfId="0" applyNumberFormat="1" applyFont="1" applyFill="1" applyAlignment="1">
      <alignment vertical="center"/>
    </xf>
    <xf numFmtId="186" fontId="13" fillId="2" borderId="0" xfId="0" applyNumberFormat="1" applyFont="1" applyFill="1" applyBorder="1" applyAlignment="1">
      <alignment vertical="center"/>
    </xf>
    <xf numFmtId="186" fontId="10" fillId="2" borderId="0" xfId="0" applyNumberFormat="1" applyFont="1" applyFill="1" applyAlignment="1">
      <alignment vertical="center"/>
    </xf>
    <xf numFmtId="38" fontId="10" fillId="2" borderId="0" xfId="17" applyFont="1" applyFill="1" applyBorder="1" applyAlignment="1">
      <alignment vertical="center" shrinkToFit="1"/>
    </xf>
    <xf numFmtId="0" fontId="13" fillId="2" borderId="40" xfId="0" applyFont="1" applyFill="1" applyBorder="1" applyAlignment="1">
      <alignment horizontal="center" vertical="center" shrinkToFit="1"/>
    </xf>
    <xf numFmtId="186" fontId="13" fillId="2" borderId="41" xfId="0" applyNumberFormat="1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186" fontId="13" fillId="2" borderId="43" xfId="0" applyNumberFormat="1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44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0" xfId="0" applyNumberFormat="1" applyFont="1" applyFill="1" applyBorder="1" applyAlignment="1" quotePrefix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right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right" vertical="center" shrinkToFit="1"/>
    </xf>
    <xf numFmtId="0" fontId="13" fillId="3" borderId="2" xfId="0" applyFont="1" applyFill="1" applyBorder="1" applyAlignment="1">
      <alignment horizontal="left" vertical="center" shrinkToFit="1"/>
    </xf>
    <xf numFmtId="0" fontId="13" fillId="3" borderId="3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13" fillId="3" borderId="0" xfId="0" applyNumberFormat="1" applyFont="1" applyFill="1" applyBorder="1" applyAlignment="1" quotePrefix="1">
      <alignment horizontal="right" vertical="center" shrinkToFit="1"/>
    </xf>
    <xf numFmtId="0" fontId="13" fillId="3" borderId="6" xfId="0" applyFont="1" applyFill="1" applyBorder="1" applyAlignment="1">
      <alignment horizontal="right" vertical="center" shrinkToFit="1"/>
    </xf>
    <xf numFmtId="0" fontId="13" fillId="3" borderId="3" xfId="0" applyFont="1" applyFill="1" applyBorder="1" applyAlignment="1">
      <alignment horizontal="right" vertical="center" shrinkToFit="1"/>
    </xf>
    <xf numFmtId="0" fontId="13" fillId="3" borderId="46" xfId="0" applyFont="1" applyFill="1" applyBorder="1" applyAlignment="1">
      <alignment horizontal="right" vertical="center" shrinkToFit="1"/>
    </xf>
    <xf numFmtId="38" fontId="11" fillId="2" borderId="47" xfId="17" applyFont="1" applyFill="1" applyBorder="1" applyAlignment="1">
      <alignment horizontal="left" vertical="center" shrinkToFit="1"/>
    </xf>
    <xf numFmtId="38" fontId="11" fillId="2" borderId="3" xfId="17" applyFont="1" applyFill="1" applyBorder="1" applyAlignment="1">
      <alignment vertical="center" shrinkToFit="1"/>
    </xf>
    <xf numFmtId="38" fontId="11" fillId="2" borderId="3" xfId="17" applyFont="1" applyFill="1" applyBorder="1" applyAlignment="1">
      <alignment horizontal="center" vertical="center" shrinkToFit="1"/>
    </xf>
    <xf numFmtId="38" fontId="11" fillId="2" borderId="3" xfId="17" applyFont="1" applyFill="1" applyBorder="1" applyAlignment="1">
      <alignment horizontal="left" vertical="center" shrinkToFit="1"/>
    </xf>
    <xf numFmtId="38" fontId="11" fillId="2" borderId="36" xfId="17" applyFont="1" applyFill="1" applyBorder="1" applyAlignment="1">
      <alignment horizontal="center" vertical="center" shrinkToFit="1"/>
    </xf>
    <xf numFmtId="186" fontId="11" fillId="2" borderId="1" xfId="17" applyNumberFormat="1" applyFont="1" applyFill="1" applyBorder="1" applyAlignment="1">
      <alignment horizontal="left" vertical="center" shrinkToFit="1"/>
    </xf>
    <xf numFmtId="38" fontId="11" fillId="2" borderId="0" xfId="17" applyFont="1" applyFill="1" applyBorder="1" applyAlignment="1">
      <alignment horizontal="center" vertical="center" shrinkToFit="1"/>
    </xf>
    <xf numFmtId="38" fontId="11" fillId="2" borderId="0" xfId="17" applyFont="1" applyFill="1" applyBorder="1" applyAlignment="1">
      <alignment horizontal="left" vertical="center" shrinkToFit="1"/>
    </xf>
    <xf numFmtId="38" fontId="11" fillId="2" borderId="17" xfId="17" applyFont="1" applyFill="1" applyBorder="1" applyAlignment="1">
      <alignment horizontal="center" vertical="center" shrinkToFit="1"/>
    </xf>
    <xf numFmtId="38" fontId="11" fillId="2" borderId="1" xfId="17" applyFont="1" applyFill="1" applyBorder="1" applyAlignment="1">
      <alignment horizontal="left" vertical="center" shrinkToFit="1"/>
    </xf>
    <xf numFmtId="38" fontId="11" fillId="2" borderId="10" xfId="17" applyFont="1" applyFill="1" applyBorder="1" applyAlignment="1">
      <alignment horizontal="center" vertical="center" shrinkToFit="1"/>
    </xf>
    <xf numFmtId="38" fontId="11" fillId="2" borderId="11" xfId="17" applyFont="1" applyFill="1" applyBorder="1" applyAlignment="1">
      <alignment vertical="center" shrinkToFit="1"/>
    </xf>
    <xf numFmtId="38" fontId="11" fillId="2" borderId="11" xfId="17" applyFont="1" applyFill="1" applyBorder="1" applyAlignment="1">
      <alignment horizontal="center" vertical="center" shrinkToFit="1"/>
    </xf>
    <xf numFmtId="38" fontId="11" fillId="2" borderId="11" xfId="17" applyFont="1" applyFill="1" applyBorder="1" applyAlignment="1">
      <alignment horizontal="left" vertical="center" shrinkToFit="1"/>
    </xf>
    <xf numFmtId="38" fontId="11" fillId="2" borderId="14" xfId="17" applyFont="1" applyFill="1" applyBorder="1" applyAlignment="1">
      <alignment horizontal="left" vertical="center" shrinkToFit="1"/>
    </xf>
    <xf numFmtId="38" fontId="11" fillId="2" borderId="14" xfId="17" applyFont="1" applyFill="1" applyBorder="1" applyAlignment="1">
      <alignment vertical="center" shrinkToFit="1"/>
    </xf>
    <xf numFmtId="38" fontId="11" fillId="2" borderId="14" xfId="17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38" fontId="28" fillId="0" borderId="0" xfId="17" applyFont="1" applyAlignment="1">
      <alignment horizontal="center" vertical="center"/>
    </xf>
    <xf numFmtId="38" fontId="28" fillId="2" borderId="0" xfId="17" applyFont="1" applyFill="1" applyAlignment="1">
      <alignment vertical="center" shrinkToFit="1"/>
    </xf>
    <xf numFmtId="38" fontId="28" fillId="0" borderId="0" xfId="17" applyFont="1" applyAlignment="1">
      <alignment vertical="center" shrinkToFit="1"/>
    </xf>
    <xf numFmtId="38" fontId="29" fillId="2" borderId="3" xfId="17" applyFont="1" applyFill="1" applyBorder="1" applyAlignment="1">
      <alignment vertical="center" shrinkToFit="1"/>
    </xf>
    <xf numFmtId="38" fontId="29" fillId="2" borderId="0" xfId="17" applyFont="1" applyFill="1" applyBorder="1" applyAlignment="1">
      <alignment vertical="center" shrinkToFit="1"/>
    </xf>
    <xf numFmtId="38" fontId="29" fillId="2" borderId="11" xfId="17" applyFont="1" applyFill="1" applyBorder="1" applyAlignment="1">
      <alignment vertical="center" shrinkToFit="1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38" fontId="28" fillId="2" borderId="0" xfId="17" applyFont="1" applyFill="1" applyAlignment="1">
      <alignment horizontal="center" vertical="center" shrinkToFit="1"/>
    </xf>
    <xf numFmtId="38" fontId="30" fillId="2" borderId="0" xfId="17" applyFont="1" applyFill="1" applyAlignment="1">
      <alignment horizontal="center" vertical="center" shrinkToFit="1"/>
    </xf>
    <xf numFmtId="0" fontId="28" fillId="4" borderId="0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3" fillId="3" borderId="30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>
      <alignment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vertical="center" shrinkToFit="1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3" fillId="3" borderId="32" xfId="0" applyFont="1" applyFill="1" applyBorder="1" applyAlignment="1">
      <alignment vertical="center" shrinkToFit="1"/>
    </xf>
    <xf numFmtId="0" fontId="13" fillId="2" borderId="50" xfId="0" applyFont="1" applyFill="1" applyBorder="1" applyAlignment="1">
      <alignment vertical="center" shrinkToFit="1"/>
    </xf>
    <xf numFmtId="0" fontId="13" fillId="3" borderId="51" xfId="0" applyFont="1" applyFill="1" applyBorder="1" applyAlignment="1">
      <alignment vertical="center" shrinkToFit="1"/>
    </xf>
    <xf numFmtId="0" fontId="13" fillId="3" borderId="52" xfId="0" applyFont="1" applyFill="1" applyBorder="1" applyAlignment="1">
      <alignment horizontal="center" vertical="center" shrinkToFit="1"/>
    </xf>
    <xf numFmtId="0" fontId="13" fillId="2" borderId="53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0" fontId="13" fillId="3" borderId="53" xfId="0" applyFont="1" applyFill="1" applyBorder="1" applyAlignment="1">
      <alignment horizontal="center" vertical="center" shrinkToFit="1"/>
    </xf>
    <xf numFmtId="0" fontId="13" fillId="2" borderId="53" xfId="0" applyFont="1" applyFill="1" applyBorder="1" applyAlignment="1">
      <alignment vertical="center" shrinkToFit="1"/>
    </xf>
    <xf numFmtId="0" fontId="10" fillId="3" borderId="32" xfId="0" applyFont="1" applyFill="1" applyBorder="1" applyAlignment="1">
      <alignment vertical="center" shrinkToFit="1"/>
    </xf>
    <xf numFmtId="0" fontId="13" fillId="2" borderId="54" xfId="0" applyFont="1" applyFill="1" applyBorder="1" applyAlignment="1">
      <alignment vertical="center" shrinkToFit="1"/>
    </xf>
    <xf numFmtId="0" fontId="13" fillId="2" borderId="52" xfId="0" applyFont="1" applyFill="1" applyBorder="1" applyAlignment="1">
      <alignment vertical="center" shrinkToFit="1"/>
    </xf>
    <xf numFmtId="0" fontId="13" fillId="3" borderId="53" xfId="0" applyFont="1" applyFill="1" applyBorder="1" applyAlignment="1">
      <alignment vertical="center" shrinkToFit="1"/>
    </xf>
    <xf numFmtId="0" fontId="13" fillId="2" borderId="55" xfId="0" applyFont="1" applyFill="1" applyBorder="1" applyAlignment="1">
      <alignment vertical="center" shrinkToFit="1"/>
    </xf>
    <xf numFmtId="0" fontId="13" fillId="3" borderId="32" xfId="0" applyFont="1" applyFill="1" applyBorder="1" applyAlignment="1">
      <alignment horizontal="center" vertical="center" shrinkToFit="1"/>
    </xf>
    <xf numFmtId="0" fontId="13" fillId="3" borderId="55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13" fillId="3" borderId="38" xfId="0" applyFont="1" applyFill="1" applyBorder="1" applyAlignment="1">
      <alignment vertical="center" shrinkToFit="1"/>
    </xf>
    <xf numFmtId="0" fontId="13" fillId="3" borderId="56" xfId="0" applyFont="1" applyFill="1" applyBorder="1" applyAlignment="1">
      <alignment vertical="center" shrinkToFit="1"/>
    </xf>
    <xf numFmtId="0" fontId="13" fillId="2" borderId="56" xfId="0" applyFont="1" applyFill="1" applyBorder="1" applyAlignment="1">
      <alignment horizontal="center" vertical="center" shrinkToFit="1"/>
    </xf>
    <xf numFmtId="0" fontId="13" fillId="2" borderId="51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38" fontId="28" fillId="2" borderId="0" xfId="17" applyFont="1" applyFill="1" applyAlignment="1">
      <alignment horizontal="center" vertical="center"/>
    </xf>
    <xf numFmtId="0" fontId="13" fillId="2" borderId="57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vertical="center" shrinkToFit="1"/>
    </xf>
    <xf numFmtId="0" fontId="13" fillId="2" borderId="53" xfId="0" applyFont="1" applyFill="1" applyBorder="1" applyAlignment="1">
      <alignment horizontal="left" vertical="center" shrinkToFit="1"/>
    </xf>
    <xf numFmtId="186" fontId="13" fillId="2" borderId="15" xfId="0" applyNumberFormat="1" applyFont="1" applyFill="1" applyBorder="1" applyAlignment="1">
      <alignment horizontal="center" vertical="center" wrapText="1" shrinkToFit="1"/>
    </xf>
    <xf numFmtId="186" fontId="13" fillId="2" borderId="17" xfId="0" applyNumberFormat="1" applyFont="1" applyFill="1" applyBorder="1" applyAlignment="1">
      <alignment horizontal="center" vertical="center" shrinkToFit="1"/>
    </xf>
    <xf numFmtId="186" fontId="13" fillId="2" borderId="15" xfId="0" applyNumberFormat="1" applyFont="1" applyFill="1" applyBorder="1" applyAlignment="1">
      <alignment horizontal="center" vertical="center" shrinkToFit="1"/>
    </xf>
    <xf numFmtId="186" fontId="13" fillId="2" borderId="17" xfId="0" applyNumberFormat="1" applyFont="1" applyFill="1" applyBorder="1" applyAlignment="1">
      <alignment horizontal="center" vertical="center" wrapText="1" shrinkToFit="1"/>
    </xf>
    <xf numFmtId="189" fontId="10" fillId="5" borderId="7" xfId="0" applyNumberFormat="1" applyFont="1" applyFill="1" applyBorder="1" applyAlignment="1">
      <alignment horizontal="center" vertical="center" shrinkToFit="1"/>
    </xf>
    <xf numFmtId="189" fontId="10" fillId="5" borderId="13" xfId="0" applyNumberFormat="1" applyFont="1" applyFill="1" applyBorder="1" applyAlignment="1">
      <alignment horizontal="center" vertical="center" shrinkToFit="1"/>
    </xf>
    <xf numFmtId="189" fontId="10" fillId="5" borderId="1" xfId="0" applyNumberFormat="1" applyFont="1" applyFill="1" applyBorder="1" applyAlignment="1">
      <alignment horizontal="center" vertical="center" shrinkToFit="1"/>
    </xf>
    <xf numFmtId="189" fontId="10" fillId="5" borderId="0" xfId="0" applyNumberFormat="1" applyFont="1" applyFill="1" applyBorder="1" applyAlignment="1">
      <alignment horizontal="center" vertical="center" shrinkToFit="1"/>
    </xf>
    <xf numFmtId="189" fontId="10" fillId="5" borderId="17" xfId="0" applyNumberFormat="1" applyFont="1" applyFill="1" applyBorder="1" applyAlignment="1">
      <alignment horizontal="center" vertical="center" shrinkToFit="1"/>
    </xf>
    <xf numFmtId="186" fontId="13" fillId="2" borderId="13" xfId="0" applyNumberFormat="1" applyFont="1" applyFill="1" applyBorder="1" applyAlignment="1">
      <alignment horizontal="center" vertical="center" wrapText="1" shrinkToFit="1"/>
    </xf>
    <xf numFmtId="189" fontId="10" fillId="5" borderId="8" xfId="0" applyNumberFormat="1" applyFont="1" applyFill="1" applyBorder="1" applyAlignment="1">
      <alignment horizontal="center" vertical="center" shrinkToFit="1"/>
    </xf>
    <xf numFmtId="0" fontId="13" fillId="2" borderId="58" xfId="0" applyFont="1" applyFill="1" applyBorder="1" applyAlignment="1">
      <alignment horizontal="center" vertical="center" shrinkToFit="1"/>
    </xf>
    <xf numFmtId="0" fontId="13" fillId="2" borderId="59" xfId="0" applyFont="1" applyFill="1" applyBorder="1" applyAlignment="1">
      <alignment horizontal="center" vertical="center" shrinkToFit="1"/>
    </xf>
    <xf numFmtId="0" fontId="13" fillId="2" borderId="60" xfId="0" applyFont="1" applyFill="1" applyBorder="1" applyAlignment="1">
      <alignment horizontal="center" vertical="center" shrinkToFit="1"/>
    </xf>
    <xf numFmtId="0" fontId="13" fillId="2" borderId="61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38" fontId="13" fillId="2" borderId="0" xfId="17" applyFont="1" applyFill="1" applyAlignment="1">
      <alignment horizontal="center" vertical="center" shrinkToFit="1"/>
    </xf>
    <xf numFmtId="38" fontId="13" fillId="2" borderId="0" xfId="17" applyFont="1" applyFill="1" applyAlignment="1">
      <alignment vertical="center" shrinkToFit="1"/>
    </xf>
    <xf numFmtId="0" fontId="16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54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3" fillId="2" borderId="63" xfId="0" applyFont="1" applyFill="1" applyBorder="1" applyAlignment="1">
      <alignment horizontal="center" vertical="center" shrinkToFit="1"/>
    </xf>
    <xf numFmtId="0" fontId="13" fillId="2" borderId="64" xfId="0" applyFont="1" applyFill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67" xfId="0" applyFont="1" applyFill="1" applyBorder="1" applyAlignment="1">
      <alignment horizontal="center" vertical="center" shrinkToFit="1"/>
    </xf>
    <xf numFmtId="189" fontId="10" fillId="5" borderId="47" xfId="0" applyNumberFormat="1" applyFont="1" applyFill="1" applyBorder="1" applyAlignment="1">
      <alignment horizontal="center" vertical="center" shrinkToFit="1"/>
    </xf>
    <xf numFmtId="189" fontId="10" fillId="5" borderId="3" xfId="0" applyNumberFormat="1" applyFont="1" applyFill="1" applyBorder="1" applyAlignment="1">
      <alignment horizontal="center" vertical="center" shrinkToFit="1"/>
    </xf>
    <xf numFmtId="189" fontId="10" fillId="5" borderId="36" xfId="0" applyNumberFormat="1" applyFont="1" applyFill="1" applyBorder="1" applyAlignment="1">
      <alignment horizontal="center" vertical="center" shrinkToFit="1"/>
    </xf>
    <xf numFmtId="0" fontId="13" fillId="2" borderId="48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shrinkToFit="1"/>
    </xf>
    <xf numFmtId="0" fontId="13" fillId="2" borderId="68" xfId="0" applyFont="1" applyFill="1" applyBorder="1" applyAlignment="1">
      <alignment horizontal="center" vertical="center" shrinkToFit="1"/>
    </xf>
    <xf numFmtId="0" fontId="13" fillId="2" borderId="69" xfId="0" applyFont="1" applyFill="1" applyBorder="1" applyAlignment="1">
      <alignment horizontal="center" vertical="center" shrinkToFit="1"/>
    </xf>
    <xf numFmtId="0" fontId="13" fillId="2" borderId="70" xfId="0" applyFont="1" applyFill="1" applyBorder="1" applyAlignment="1">
      <alignment horizontal="center" vertical="center" shrinkToFit="1"/>
    </xf>
    <xf numFmtId="0" fontId="13" fillId="2" borderId="4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shrinkToFit="1"/>
    </xf>
    <xf numFmtId="0" fontId="13" fillId="2" borderId="19" xfId="0" applyFont="1" applyFill="1" applyBorder="1" applyAlignment="1">
      <alignment horizontal="center" shrinkToFit="1"/>
    </xf>
    <xf numFmtId="0" fontId="13" fillId="2" borderId="20" xfId="0" applyFont="1" applyFill="1" applyBorder="1" applyAlignment="1">
      <alignment horizontal="center" shrinkToFit="1"/>
    </xf>
    <xf numFmtId="0" fontId="13" fillId="2" borderId="21" xfId="0" applyFont="1" applyFill="1" applyBorder="1" applyAlignment="1">
      <alignment horizontal="center" shrinkToFit="1"/>
    </xf>
    <xf numFmtId="0" fontId="13" fillId="2" borderId="22" xfId="0" applyFont="1" applyFill="1" applyBorder="1" applyAlignment="1">
      <alignment horizont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7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left" vertical="center" shrinkToFit="1"/>
    </xf>
    <xf numFmtId="0" fontId="15" fillId="2" borderId="36" xfId="0" applyFont="1" applyFill="1" applyBorder="1" applyAlignment="1">
      <alignment horizontal="left" vertical="center" shrinkToFit="1"/>
    </xf>
    <xf numFmtId="0" fontId="15" fillId="2" borderId="10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horizontal="left" vertical="center" shrinkToFit="1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72" xfId="0" applyFont="1" applyFill="1" applyBorder="1" applyAlignment="1">
      <alignment horizontal="center" vertical="center" shrinkToFit="1"/>
    </xf>
    <xf numFmtId="0" fontId="13" fillId="2" borderId="46" xfId="0" applyFont="1" applyFill="1" applyBorder="1" applyAlignment="1">
      <alignment horizontal="center" vertical="center" shrinkToFit="1"/>
    </xf>
    <xf numFmtId="189" fontId="23" fillId="2" borderId="63" xfId="0" applyNumberFormat="1" applyFont="1" applyFill="1" applyBorder="1" applyAlignment="1">
      <alignment horizontal="center" vertical="center"/>
    </xf>
    <xf numFmtId="189" fontId="23" fillId="2" borderId="29" xfId="0" applyNumberFormat="1" applyFont="1" applyFill="1" applyBorder="1" applyAlignment="1">
      <alignment horizontal="center" vertical="center"/>
    </xf>
    <xf numFmtId="189" fontId="23" fillId="2" borderId="44" xfId="0" applyNumberFormat="1" applyFont="1" applyFill="1" applyBorder="1" applyAlignment="1">
      <alignment horizontal="center" vertical="center"/>
    </xf>
    <xf numFmtId="189" fontId="23" fillId="2" borderId="73" xfId="0" applyNumberFormat="1" applyFont="1" applyFill="1" applyBorder="1" applyAlignment="1">
      <alignment horizontal="center" vertical="center"/>
    </xf>
    <xf numFmtId="189" fontId="23" fillId="2" borderId="57" xfId="0" applyNumberFormat="1" applyFont="1" applyFill="1" applyBorder="1" applyAlignment="1">
      <alignment horizontal="center" vertical="center"/>
    </xf>
    <xf numFmtId="189" fontId="23" fillId="2" borderId="74" xfId="0" applyNumberFormat="1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189" fontId="23" fillId="2" borderId="9" xfId="0" applyNumberFormat="1" applyFont="1" applyFill="1" applyBorder="1" applyAlignment="1">
      <alignment horizontal="center" vertical="center"/>
    </xf>
    <xf numFmtId="189" fontId="23" fillId="2" borderId="7" xfId="0" applyNumberFormat="1" applyFont="1" applyFill="1" applyBorder="1" applyAlignment="1">
      <alignment horizontal="center" vertical="center"/>
    </xf>
    <xf numFmtId="189" fontId="23" fillId="2" borderId="48" xfId="0" applyNumberFormat="1" applyFont="1" applyFill="1" applyBorder="1" applyAlignment="1">
      <alignment horizontal="center" vertical="center"/>
    </xf>
    <xf numFmtId="189" fontId="23" fillId="2" borderId="5" xfId="0" applyNumberFormat="1" applyFont="1" applyFill="1" applyBorder="1" applyAlignment="1">
      <alignment horizontal="center" vertical="center"/>
    </xf>
    <xf numFmtId="189" fontId="23" fillId="2" borderId="6" xfId="0" applyNumberFormat="1" applyFont="1" applyFill="1" applyBorder="1" applyAlignment="1">
      <alignment horizontal="center" vertical="center"/>
    </xf>
    <xf numFmtId="189" fontId="23" fillId="2" borderId="49" xfId="0" applyNumberFormat="1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186" fontId="13" fillId="2" borderId="36" xfId="0" applyNumberFormat="1" applyFont="1" applyFill="1" applyBorder="1" applyAlignment="1">
      <alignment horizontal="center" vertical="center" wrapText="1" shrinkToFit="1"/>
    </xf>
    <xf numFmtId="189" fontId="22" fillId="0" borderId="7" xfId="0" applyNumberFormat="1" applyFont="1" applyBorder="1" applyAlignment="1">
      <alignment horizontal="center"/>
    </xf>
    <xf numFmtId="189" fontId="22" fillId="0" borderId="48" xfId="0" applyNumberFormat="1" applyFont="1" applyBorder="1" applyAlignment="1">
      <alignment horizontal="center"/>
    </xf>
    <xf numFmtId="189" fontId="22" fillId="0" borderId="6" xfId="0" applyNumberFormat="1" applyFont="1" applyBorder="1" applyAlignment="1">
      <alignment horizontal="center"/>
    </xf>
    <xf numFmtId="189" fontId="22" fillId="0" borderId="49" xfId="0" applyNumberFormat="1" applyFont="1" applyBorder="1" applyAlignment="1">
      <alignment horizontal="center"/>
    </xf>
    <xf numFmtId="189" fontId="12" fillId="5" borderId="8" xfId="0" applyNumberFormat="1" applyFont="1" applyFill="1" applyBorder="1" applyAlignment="1">
      <alignment horizontal="center" vertical="center" shrinkToFit="1"/>
    </xf>
    <xf numFmtId="189" fontId="12" fillId="5" borderId="7" xfId="0" applyNumberFormat="1" applyFont="1" applyFill="1" applyBorder="1" applyAlignment="1">
      <alignment horizontal="center" vertical="center" shrinkToFit="1"/>
    </xf>
    <xf numFmtId="189" fontId="12" fillId="5" borderId="13" xfId="0" applyNumberFormat="1" applyFont="1" applyFill="1" applyBorder="1" applyAlignment="1">
      <alignment horizontal="center" vertical="center" shrinkToFit="1"/>
    </xf>
    <xf numFmtId="189" fontId="12" fillId="5" borderId="1" xfId="0" applyNumberFormat="1" applyFont="1" applyFill="1" applyBorder="1" applyAlignment="1">
      <alignment horizontal="center" vertical="center" shrinkToFit="1"/>
    </xf>
    <xf numFmtId="189" fontId="12" fillId="5" borderId="0" xfId="0" applyNumberFormat="1" applyFont="1" applyFill="1" applyBorder="1" applyAlignment="1">
      <alignment horizontal="center" vertical="center" shrinkToFit="1"/>
    </xf>
    <xf numFmtId="189" fontId="12" fillId="5" borderId="17" xfId="0" applyNumberFormat="1" applyFont="1" applyFill="1" applyBorder="1" applyAlignment="1">
      <alignment horizontal="center" vertical="center" shrinkToFit="1"/>
    </xf>
    <xf numFmtId="0" fontId="13" fillId="2" borderId="48" xfId="0" applyFont="1" applyFill="1" applyBorder="1" applyAlignment="1">
      <alignment horizontal="right" vertical="center" shrinkToFit="1"/>
    </xf>
    <xf numFmtId="0" fontId="13" fillId="2" borderId="16" xfId="0" applyFont="1" applyFill="1" applyBorder="1" applyAlignment="1">
      <alignment horizontal="right" vertical="center" shrinkToFit="1"/>
    </xf>
    <xf numFmtId="0" fontId="13" fillId="2" borderId="71" xfId="0" applyFont="1" applyFill="1" applyBorder="1" applyAlignment="1">
      <alignment horizontal="right" vertical="center" shrinkToFit="1"/>
    </xf>
    <xf numFmtId="0" fontId="13" fillId="2" borderId="64" xfId="0" applyFont="1" applyFill="1" applyBorder="1" applyAlignment="1">
      <alignment horizontal="right" vertical="center" shrinkToFit="1"/>
    </xf>
    <xf numFmtId="0" fontId="13" fillId="2" borderId="65" xfId="0" applyFont="1" applyFill="1" applyBorder="1" applyAlignment="1">
      <alignment horizontal="right" vertical="center" shrinkToFit="1"/>
    </xf>
    <xf numFmtId="0" fontId="13" fillId="2" borderId="81" xfId="0" applyFont="1" applyFill="1" applyBorder="1" applyAlignment="1">
      <alignment horizontal="right" vertical="center" shrinkToFit="1"/>
    </xf>
    <xf numFmtId="0" fontId="13" fillId="2" borderId="67" xfId="0" applyFont="1" applyFill="1" applyBorder="1" applyAlignment="1">
      <alignment horizontal="right" vertical="center" shrinkToFit="1"/>
    </xf>
    <xf numFmtId="0" fontId="13" fillId="2" borderId="62" xfId="0" applyFont="1" applyFill="1" applyBorder="1" applyAlignment="1">
      <alignment horizontal="right" vertical="center" shrinkToFit="1"/>
    </xf>
    <xf numFmtId="0" fontId="13" fillId="2" borderId="82" xfId="0" applyFont="1" applyFill="1" applyBorder="1" applyAlignment="1">
      <alignment horizontal="right" vertical="center" shrinkToFit="1"/>
    </xf>
    <xf numFmtId="0" fontId="13" fillId="2" borderId="58" xfId="0" applyFont="1" applyFill="1" applyBorder="1" applyAlignment="1">
      <alignment horizontal="right" vertical="center" shrinkToFit="1"/>
    </xf>
    <xf numFmtId="0" fontId="13" fillId="2" borderId="59" xfId="0" applyFont="1" applyFill="1" applyBorder="1" applyAlignment="1">
      <alignment horizontal="right" vertical="center" shrinkToFit="1"/>
    </xf>
    <xf numFmtId="0" fontId="13" fillId="2" borderId="83" xfId="0" applyFont="1" applyFill="1" applyBorder="1" applyAlignment="1">
      <alignment horizontal="right" vertical="center" shrinkToFit="1"/>
    </xf>
    <xf numFmtId="0" fontId="13" fillId="2" borderId="49" xfId="0" applyFont="1" applyFill="1" applyBorder="1" applyAlignment="1">
      <alignment horizontal="right" vertical="center" shrinkToFit="1"/>
    </xf>
    <xf numFmtId="0" fontId="13" fillId="2" borderId="66" xfId="0" applyFont="1" applyFill="1" applyBorder="1" applyAlignment="1">
      <alignment horizontal="right" vertical="center" shrinkToFit="1"/>
    </xf>
    <xf numFmtId="0" fontId="13" fillId="2" borderId="61" xfId="0" applyFont="1" applyFill="1" applyBorder="1" applyAlignment="1">
      <alignment horizontal="right" vertical="center" shrinkToFit="1"/>
    </xf>
    <xf numFmtId="0" fontId="13" fillId="2" borderId="68" xfId="0" applyFont="1" applyFill="1" applyBorder="1" applyAlignment="1">
      <alignment horizontal="right" vertical="center" shrinkToFit="1"/>
    </xf>
    <xf numFmtId="0" fontId="13" fillId="2" borderId="69" xfId="0" applyFont="1" applyFill="1" applyBorder="1" applyAlignment="1">
      <alignment horizontal="right" vertical="center" shrinkToFit="1"/>
    </xf>
    <xf numFmtId="0" fontId="13" fillId="2" borderId="70" xfId="0" applyFont="1" applyFill="1" applyBorder="1" applyAlignment="1">
      <alignment horizontal="right" vertical="center" shrinkToFit="1"/>
    </xf>
    <xf numFmtId="0" fontId="13" fillId="2" borderId="17" xfId="0" applyNumberFormat="1" applyFont="1" applyFill="1" applyBorder="1" applyAlignment="1">
      <alignment horizontal="center" vertical="center" shrinkToFit="1"/>
    </xf>
    <xf numFmtId="0" fontId="13" fillId="2" borderId="15" xfId="0" applyNumberFormat="1" applyFont="1" applyFill="1" applyBorder="1" applyAlignment="1">
      <alignment horizontal="center" vertical="center" shrinkToFit="1"/>
    </xf>
    <xf numFmtId="189" fontId="12" fillId="5" borderId="47" xfId="0" applyNumberFormat="1" applyFont="1" applyFill="1" applyBorder="1" applyAlignment="1">
      <alignment horizontal="center" vertical="center" shrinkToFit="1"/>
    </xf>
    <xf numFmtId="189" fontId="12" fillId="5" borderId="3" xfId="0" applyNumberFormat="1" applyFont="1" applyFill="1" applyBorder="1" applyAlignment="1">
      <alignment horizontal="center" vertical="center" shrinkToFit="1"/>
    </xf>
    <xf numFmtId="189" fontId="12" fillId="5" borderId="36" xfId="0" applyNumberFormat="1" applyFont="1" applyFill="1" applyBorder="1" applyAlignment="1">
      <alignment horizontal="center" vertical="center" shrinkToFit="1"/>
    </xf>
    <xf numFmtId="0" fontId="13" fillId="2" borderId="48" xfId="0" applyNumberFormat="1" applyFont="1" applyFill="1" applyBorder="1" applyAlignment="1">
      <alignment horizontal="center" vertical="center" shrinkToFit="1"/>
    </xf>
    <xf numFmtId="0" fontId="13" fillId="2" borderId="16" xfId="0" applyNumberFormat="1" applyFont="1" applyFill="1" applyBorder="1" applyAlignment="1">
      <alignment horizontal="center" vertical="center" shrinkToFit="1"/>
    </xf>
    <xf numFmtId="0" fontId="13" fillId="2" borderId="49" xfId="0" applyNumberFormat="1" applyFont="1" applyFill="1" applyBorder="1" applyAlignment="1">
      <alignment horizontal="center" vertical="center" shrinkToFit="1"/>
    </xf>
    <xf numFmtId="0" fontId="13" fillId="2" borderId="13" xfId="0" applyNumberFormat="1" applyFont="1" applyFill="1" applyBorder="1" applyAlignment="1">
      <alignment horizontal="center" vertical="center" shrinkToFit="1"/>
    </xf>
    <xf numFmtId="0" fontId="13" fillId="2" borderId="84" xfId="0" applyFont="1" applyFill="1" applyBorder="1" applyAlignment="1">
      <alignment horizontal="right" vertical="center" shrinkToFit="1"/>
    </xf>
    <xf numFmtId="0" fontId="13" fillId="2" borderId="85" xfId="0" applyFont="1" applyFill="1" applyBorder="1" applyAlignment="1">
      <alignment horizontal="right" vertical="center" shrinkToFit="1"/>
    </xf>
    <xf numFmtId="0" fontId="13" fillId="2" borderId="86" xfId="0" applyFont="1" applyFill="1" applyBorder="1" applyAlignment="1">
      <alignment horizontal="right" vertical="center" shrinkToFit="1"/>
    </xf>
    <xf numFmtId="0" fontId="13" fillId="2" borderId="87" xfId="0" applyFont="1" applyFill="1" applyBorder="1" applyAlignment="1">
      <alignment horizontal="right" vertical="center" shrinkToFit="1"/>
    </xf>
    <xf numFmtId="0" fontId="13" fillId="2" borderId="88" xfId="0" applyFont="1" applyFill="1" applyBorder="1" applyAlignment="1">
      <alignment horizontal="right" vertical="center" shrinkToFit="1"/>
    </xf>
    <xf numFmtId="0" fontId="13" fillId="2" borderId="72" xfId="0" applyNumberFormat="1" applyFont="1" applyFill="1" applyBorder="1" applyAlignment="1">
      <alignment horizontal="center" vertical="center" shrinkToFit="1"/>
    </xf>
    <xf numFmtId="0" fontId="13" fillId="2" borderId="36" xfId="0" applyNumberFormat="1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16" xfId="0" applyNumberFormat="1" applyFont="1" applyFill="1" applyBorder="1" applyAlignment="1">
      <alignment horizontal="right" vertical="center" shrinkToFit="1"/>
    </xf>
    <xf numFmtId="0" fontId="13" fillId="2" borderId="49" xfId="0" applyNumberFormat="1" applyFont="1" applyFill="1" applyBorder="1" applyAlignment="1">
      <alignment horizontal="right" vertical="center" shrinkToFit="1"/>
    </xf>
    <xf numFmtId="0" fontId="13" fillId="2" borderId="84" xfId="0" applyFont="1" applyFill="1" applyBorder="1" applyAlignment="1">
      <alignment horizontal="center" vertical="center" shrinkToFit="1"/>
    </xf>
    <xf numFmtId="0" fontId="13" fillId="2" borderId="85" xfId="0" applyFont="1" applyFill="1" applyBorder="1" applyAlignment="1">
      <alignment horizontal="center" vertical="center" shrinkToFit="1"/>
    </xf>
    <xf numFmtId="0" fontId="13" fillId="2" borderId="86" xfId="0" applyFont="1" applyFill="1" applyBorder="1" applyAlignment="1">
      <alignment horizontal="center" vertical="center" shrinkToFit="1"/>
    </xf>
    <xf numFmtId="0" fontId="13" fillId="2" borderId="87" xfId="0" applyFont="1" applyFill="1" applyBorder="1" applyAlignment="1">
      <alignment horizontal="center" vertical="center" shrinkToFit="1"/>
    </xf>
    <xf numFmtId="0" fontId="13" fillId="2" borderId="88" xfId="0" applyFont="1" applyFill="1" applyBorder="1" applyAlignment="1">
      <alignment horizontal="center" vertical="center" shrinkToFit="1"/>
    </xf>
    <xf numFmtId="0" fontId="13" fillId="2" borderId="36" xfId="0" applyNumberFormat="1" applyFont="1" applyFill="1" applyBorder="1" applyAlignment="1">
      <alignment horizontal="right" vertical="center" shrinkToFit="1"/>
    </xf>
    <xf numFmtId="0" fontId="13" fillId="2" borderId="17" xfId="0" applyNumberFormat="1" applyFont="1" applyFill="1" applyBorder="1" applyAlignment="1">
      <alignment horizontal="right" vertical="center" shrinkToFit="1"/>
    </xf>
    <xf numFmtId="0" fontId="13" fillId="2" borderId="15" xfId="0" applyNumberFormat="1" applyFont="1" applyFill="1" applyBorder="1" applyAlignment="1">
      <alignment horizontal="right" vertical="center" shrinkToFit="1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8" fontId="11" fillId="2" borderId="47" xfId="17" applyFont="1" applyFill="1" applyBorder="1" applyAlignment="1">
      <alignment horizontal="center" vertical="center" shrinkToFit="1"/>
    </xf>
    <xf numFmtId="38" fontId="11" fillId="2" borderId="3" xfId="17" applyFont="1" applyFill="1" applyBorder="1" applyAlignment="1">
      <alignment horizontal="center" vertical="center" shrinkToFit="1"/>
    </xf>
    <xf numFmtId="38" fontId="11" fillId="2" borderId="10" xfId="17" applyFont="1" applyFill="1" applyBorder="1" applyAlignment="1">
      <alignment horizontal="center" vertical="center" shrinkToFit="1"/>
    </xf>
    <xf numFmtId="38" fontId="11" fillId="2" borderId="11" xfId="17" applyFont="1" applyFill="1" applyBorder="1" applyAlignment="1">
      <alignment horizontal="center" vertical="center" shrinkToFit="1"/>
    </xf>
    <xf numFmtId="186" fontId="11" fillId="2" borderId="1" xfId="17" applyNumberFormat="1" applyFont="1" applyFill="1" applyBorder="1" applyAlignment="1">
      <alignment horizontal="center" vertical="center" shrinkToFit="1"/>
    </xf>
    <xf numFmtId="186" fontId="11" fillId="2" borderId="0" xfId="17" applyNumberFormat="1" applyFont="1" applyFill="1" applyBorder="1" applyAlignment="1">
      <alignment horizontal="center" vertical="center" shrinkToFit="1"/>
    </xf>
    <xf numFmtId="38" fontId="11" fillId="2" borderId="1" xfId="17" applyFont="1" applyFill="1" applyBorder="1" applyAlignment="1">
      <alignment horizontal="center" vertical="center" shrinkToFit="1"/>
    </xf>
    <xf numFmtId="38" fontId="11" fillId="2" borderId="0" xfId="17" applyFont="1" applyFill="1" applyBorder="1" applyAlignment="1">
      <alignment horizontal="center" vertical="center" shrinkToFit="1"/>
    </xf>
    <xf numFmtId="0" fontId="13" fillId="2" borderId="78" xfId="0" applyFont="1" applyFill="1" applyBorder="1" applyAlignment="1">
      <alignment horizontal="center" vertical="center" shrinkToFit="1"/>
    </xf>
    <xf numFmtId="0" fontId="13" fillId="2" borderId="79" xfId="0" applyFont="1" applyFill="1" applyBorder="1" applyAlignment="1">
      <alignment horizontal="center" vertical="center" shrinkToFit="1"/>
    </xf>
    <xf numFmtId="0" fontId="13" fillId="2" borderId="75" xfId="0" applyFont="1" applyFill="1" applyBorder="1" applyAlignment="1">
      <alignment horizontal="center" vertical="center" shrinkToFit="1"/>
    </xf>
    <xf numFmtId="0" fontId="13" fillId="2" borderId="76" xfId="0" applyFont="1" applyFill="1" applyBorder="1" applyAlignment="1">
      <alignment horizontal="center" vertical="center" shrinkToFit="1"/>
    </xf>
    <xf numFmtId="0" fontId="13" fillId="2" borderId="77" xfId="0" applyFont="1" applyFill="1" applyBorder="1" applyAlignment="1">
      <alignment horizontal="center" vertical="center" shrinkToFit="1"/>
    </xf>
    <xf numFmtId="0" fontId="13" fillId="2" borderId="80" xfId="0" applyFont="1" applyFill="1" applyBorder="1" applyAlignment="1">
      <alignment horizontal="center" vertical="center" shrinkToFit="1"/>
    </xf>
    <xf numFmtId="0" fontId="18" fillId="2" borderId="47" xfId="0" applyFont="1" applyFill="1" applyBorder="1" applyAlignment="1">
      <alignment horizontal="center" vertical="center" shrinkToFit="1"/>
    </xf>
    <xf numFmtId="0" fontId="18" fillId="2" borderId="36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 shrinkToFit="1"/>
    </xf>
    <xf numFmtId="0" fontId="25" fillId="2" borderId="47" xfId="0" applyFont="1" applyFill="1" applyBorder="1" applyAlignment="1">
      <alignment horizontal="center" vertical="center" shrinkToFit="1"/>
    </xf>
    <xf numFmtId="0" fontId="25" fillId="2" borderId="36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38" fontId="25" fillId="2" borderId="47" xfId="17" applyFont="1" applyFill="1" applyBorder="1" applyAlignment="1">
      <alignment horizontal="center" vertical="center" shrinkToFit="1"/>
    </xf>
    <xf numFmtId="38" fontId="25" fillId="2" borderId="3" xfId="17" applyFont="1" applyFill="1" applyBorder="1" applyAlignment="1">
      <alignment horizontal="center" vertical="center" shrinkToFit="1"/>
    </xf>
    <xf numFmtId="38" fontId="25" fillId="2" borderId="36" xfId="17" applyFont="1" applyFill="1" applyBorder="1" applyAlignment="1">
      <alignment horizontal="center" vertical="center" shrinkToFit="1"/>
    </xf>
    <xf numFmtId="38" fontId="25" fillId="2" borderId="1" xfId="17" applyFont="1" applyFill="1" applyBorder="1" applyAlignment="1">
      <alignment horizontal="center" vertical="center" shrinkToFit="1"/>
    </xf>
    <xf numFmtId="38" fontId="25" fillId="2" borderId="0" xfId="17" applyFont="1" applyFill="1" applyBorder="1" applyAlignment="1">
      <alignment horizontal="center" vertical="center" shrinkToFit="1"/>
    </xf>
    <xf numFmtId="38" fontId="25" fillId="2" borderId="17" xfId="17" applyFont="1" applyFill="1" applyBorder="1" applyAlignment="1">
      <alignment horizontal="center" vertical="center" shrinkToFit="1"/>
    </xf>
    <xf numFmtId="38" fontId="25" fillId="2" borderId="10" xfId="17" applyFont="1" applyFill="1" applyBorder="1" applyAlignment="1">
      <alignment horizontal="center" vertical="center" shrinkToFit="1"/>
    </xf>
    <xf numFmtId="38" fontId="25" fillId="2" borderId="11" xfId="17" applyFont="1" applyFill="1" applyBorder="1" applyAlignment="1">
      <alignment horizontal="center" vertical="center" shrinkToFit="1"/>
    </xf>
    <xf numFmtId="38" fontId="25" fillId="2" borderId="14" xfId="17" applyFont="1" applyFill="1" applyBorder="1" applyAlignment="1">
      <alignment horizontal="center" vertical="center" shrinkToFit="1"/>
    </xf>
    <xf numFmtId="0" fontId="13" fillId="3" borderId="33" xfId="0" applyFont="1" applyFill="1" applyBorder="1" applyAlignment="1">
      <alignment horizontal="center" vertical="center" shrinkToFit="1"/>
    </xf>
    <xf numFmtId="0" fontId="13" fillId="3" borderId="63" xfId="0" applyFont="1" applyFill="1" applyBorder="1" applyAlignment="1">
      <alignment horizontal="center" vertical="center" shrinkToFit="1"/>
    </xf>
    <xf numFmtId="0" fontId="13" fillId="3" borderId="56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vertical="center" shrinkToFit="1"/>
    </xf>
    <xf numFmtId="0" fontId="10" fillId="3" borderId="30" xfId="0" applyFont="1" applyFill="1" applyBorder="1" applyAlignment="1">
      <alignment vertical="center" shrinkToFit="1"/>
    </xf>
    <xf numFmtId="186" fontId="13" fillId="2" borderId="89" xfId="0" applyNumberFormat="1" applyFont="1" applyFill="1" applyBorder="1" applyAlignment="1">
      <alignment horizontal="center" vertical="center" wrapText="1" shrinkToFit="1"/>
    </xf>
    <xf numFmtId="186" fontId="13" fillId="2" borderId="90" xfId="0" applyNumberFormat="1" applyFont="1" applyFill="1" applyBorder="1" applyAlignment="1">
      <alignment horizontal="center" vertical="center" wrapText="1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73" xfId="0" applyFont="1" applyFill="1" applyBorder="1" applyAlignment="1">
      <alignment vertical="center" shrinkToFit="1"/>
    </xf>
    <xf numFmtId="0" fontId="13" fillId="3" borderId="57" xfId="0" applyFont="1" applyFill="1" applyBorder="1" applyAlignment="1">
      <alignment horizontal="center" vertical="center" shrinkToFit="1"/>
    </xf>
    <xf numFmtId="0" fontId="13" fillId="3" borderId="74" xfId="0" applyFont="1" applyFill="1" applyBorder="1" applyAlignment="1">
      <alignment horizontal="center" vertical="center" shrinkToFit="1"/>
    </xf>
    <xf numFmtId="0" fontId="13" fillId="2" borderId="91" xfId="0" applyFont="1" applyFill="1" applyBorder="1" applyAlignment="1">
      <alignment horizontal="center" vertical="center" shrinkToFit="1"/>
    </xf>
    <xf numFmtId="0" fontId="13" fillId="3" borderId="57" xfId="0" applyFont="1" applyFill="1" applyBorder="1" applyAlignment="1">
      <alignment vertical="center" shrinkToFit="1"/>
    </xf>
    <xf numFmtId="0" fontId="13" fillId="3" borderId="30" xfId="0" applyFont="1" applyFill="1" applyBorder="1" applyAlignment="1">
      <alignment horizontal="left" vertical="center" shrinkToFit="1"/>
    </xf>
    <xf numFmtId="0" fontId="13" fillId="3" borderId="52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left" vertical="center" shrinkToFit="1"/>
    </xf>
    <xf numFmtId="0" fontId="33" fillId="2" borderId="0" xfId="0" applyFont="1" applyFill="1" applyAlignment="1">
      <alignment vertical="center" shrinkToFit="1"/>
    </xf>
    <xf numFmtId="0" fontId="13" fillId="3" borderId="37" xfId="0" applyFont="1" applyFill="1" applyBorder="1" applyAlignment="1">
      <alignment vertical="center" shrinkToFit="1"/>
    </xf>
    <xf numFmtId="0" fontId="13" fillId="2" borderId="33" xfId="0" applyFont="1" applyFill="1" applyBorder="1" applyAlignment="1">
      <alignment horizontal="left" vertical="center" shrinkToFit="1"/>
    </xf>
    <xf numFmtId="0" fontId="13" fillId="2" borderId="50" xfId="0" applyFont="1" applyFill="1" applyBorder="1" applyAlignment="1">
      <alignment horizontal="left" vertical="center" shrinkToFit="1"/>
    </xf>
    <xf numFmtId="0" fontId="13" fillId="2" borderId="51" xfId="0" applyFont="1" applyFill="1" applyBorder="1" applyAlignment="1">
      <alignment horizontal="left" vertical="center" shrinkToFit="1"/>
    </xf>
    <xf numFmtId="0" fontId="13" fillId="3" borderId="74" xfId="0" applyFont="1" applyFill="1" applyBorder="1" applyAlignment="1">
      <alignment vertical="center" shrinkToFit="1"/>
    </xf>
    <xf numFmtId="0" fontId="13" fillId="2" borderId="92" xfId="0" applyFont="1" applyFill="1" applyBorder="1" applyAlignment="1">
      <alignment horizontal="left" vertical="center" shrinkToFit="1"/>
    </xf>
    <xf numFmtId="186" fontId="13" fillId="2" borderId="93" xfId="0" applyNumberFormat="1" applyFont="1" applyFill="1" applyBorder="1" applyAlignment="1">
      <alignment vertical="center" shrinkToFit="1"/>
    </xf>
    <xf numFmtId="0" fontId="13" fillId="2" borderId="94" xfId="0" applyFont="1" applyFill="1" applyBorder="1" applyAlignment="1">
      <alignment horizontal="left" vertical="center" shrinkToFit="1"/>
    </xf>
    <xf numFmtId="186" fontId="13" fillId="2" borderId="95" xfId="0" applyNumberFormat="1" applyFont="1" applyFill="1" applyBorder="1" applyAlignment="1">
      <alignment vertical="center" shrinkToFit="1"/>
    </xf>
    <xf numFmtId="0" fontId="13" fillId="2" borderId="96" xfId="0" applyFont="1" applyFill="1" applyBorder="1" applyAlignment="1">
      <alignment vertical="center" shrinkToFit="1"/>
    </xf>
    <xf numFmtId="0" fontId="13" fillId="2" borderId="97" xfId="0" applyNumberFormat="1" applyFont="1" applyFill="1" applyBorder="1" applyAlignment="1">
      <alignment horizontal="center" vertical="center" shrinkToFit="1"/>
    </xf>
    <xf numFmtId="38" fontId="12" fillId="5" borderId="8" xfId="17" applyFont="1" applyFill="1" applyBorder="1" applyAlignment="1">
      <alignment horizontal="center" vertical="center" shrinkToFit="1"/>
    </xf>
    <xf numFmtId="38" fontId="12" fillId="5" borderId="7" xfId="17" applyFont="1" applyFill="1" applyBorder="1" applyAlignment="1">
      <alignment horizontal="center" vertical="center" shrinkToFit="1"/>
    </xf>
    <xf numFmtId="38" fontId="12" fillId="5" borderId="13" xfId="17" applyFont="1" applyFill="1" applyBorder="1" applyAlignment="1">
      <alignment horizontal="center" vertical="center" shrinkToFit="1"/>
    </xf>
    <xf numFmtId="38" fontId="12" fillId="5" borderId="1" xfId="17" applyFont="1" applyFill="1" applyBorder="1" applyAlignment="1">
      <alignment horizontal="center" vertical="center" shrinkToFit="1"/>
    </xf>
    <xf numFmtId="38" fontId="12" fillId="5" borderId="0" xfId="17" applyFont="1" applyFill="1" applyBorder="1" applyAlignment="1">
      <alignment horizontal="center" vertical="center" shrinkToFit="1"/>
    </xf>
    <xf numFmtId="38" fontId="12" fillId="5" borderId="17" xfId="17" applyFont="1" applyFill="1" applyBorder="1" applyAlignment="1">
      <alignment horizontal="center" vertical="center" shrinkToFit="1"/>
    </xf>
    <xf numFmtId="0" fontId="13" fillId="2" borderId="92" xfId="0" applyFont="1" applyFill="1" applyBorder="1" applyAlignment="1">
      <alignment vertical="center" shrinkToFit="1"/>
    </xf>
    <xf numFmtId="0" fontId="13" fillId="2" borderId="94" xfId="0" applyFont="1" applyFill="1" applyBorder="1" applyAlignment="1">
      <alignment vertical="center" shrinkToFit="1"/>
    </xf>
    <xf numFmtId="0" fontId="13" fillId="2" borderId="98" xfId="0" applyFont="1" applyFill="1" applyBorder="1" applyAlignment="1">
      <alignment vertical="center" shrinkToFit="1"/>
    </xf>
    <xf numFmtId="0" fontId="13" fillId="2" borderId="99" xfId="0" applyNumberFormat="1" applyFont="1" applyFill="1" applyBorder="1" applyAlignment="1">
      <alignment horizontal="center" vertical="center" shrinkToFit="1"/>
    </xf>
    <xf numFmtId="0" fontId="13" fillId="3" borderId="33" xfId="0" applyFont="1" applyFill="1" applyBorder="1" applyAlignment="1">
      <alignment vertical="center" shrinkToFit="1"/>
    </xf>
    <xf numFmtId="0" fontId="10" fillId="0" borderId="35" xfId="0" applyFont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52" xfId="0" applyFont="1" applyFill="1" applyBorder="1" applyAlignment="1">
      <alignment vertical="center"/>
    </xf>
    <xf numFmtId="0" fontId="10" fillId="2" borderId="53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 shrinkToFit="1"/>
    </xf>
    <xf numFmtId="0" fontId="13" fillId="3" borderId="29" xfId="0" applyFont="1" applyFill="1" applyBorder="1" applyAlignment="1">
      <alignment horizontal="left" vertical="center" shrinkToFit="1"/>
    </xf>
    <xf numFmtId="0" fontId="13" fillId="3" borderId="44" xfId="0" applyFont="1" applyFill="1" applyBorder="1" applyAlignment="1">
      <alignment horizontal="left" vertical="center" shrinkToFit="1"/>
    </xf>
    <xf numFmtId="0" fontId="13" fillId="2" borderId="37" xfId="0" applyFont="1" applyFill="1" applyBorder="1" applyAlignment="1">
      <alignment horizontal="left" vertical="center" shrinkToFit="1"/>
    </xf>
    <xf numFmtId="0" fontId="13" fillId="3" borderId="37" xfId="0" applyFont="1" applyFill="1" applyBorder="1" applyAlignment="1">
      <alignment horizontal="left" vertical="center" shrinkToFit="1"/>
    </xf>
    <xf numFmtId="0" fontId="13" fillId="3" borderId="55" xfId="0" applyFont="1" applyFill="1" applyBorder="1" applyAlignment="1">
      <alignment vertical="center" shrinkToFit="1"/>
    </xf>
    <xf numFmtId="0" fontId="13" fillId="3" borderId="54" xfId="0" applyFont="1" applyFill="1" applyBorder="1" applyAlignment="1">
      <alignment vertical="center" shrinkToFit="1"/>
    </xf>
    <xf numFmtId="186" fontId="13" fillId="2" borderId="14" xfId="0" applyNumberFormat="1" applyFont="1" applyFill="1" applyBorder="1" applyAlignment="1">
      <alignment horizontal="center" vertical="center" wrapText="1" shrinkToFit="1"/>
    </xf>
    <xf numFmtId="0" fontId="34" fillId="2" borderId="0" xfId="0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38" fontId="35" fillId="0" borderId="0" xfId="17" applyFont="1" applyAlignment="1">
      <alignment vertical="center" shrinkToFi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shrinkToFit="1"/>
    </xf>
    <xf numFmtId="0" fontId="35" fillId="2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38" fontId="35" fillId="0" borderId="0" xfId="17" applyFont="1" applyAlignment="1">
      <alignment horizontal="left" vertical="center" shrinkToFit="1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0" fontId="35" fillId="2" borderId="0" xfId="0" applyFont="1" applyFill="1" applyAlignment="1">
      <alignment horizontal="left" vertical="center"/>
    </xf>
    <xf numFmtId="38" fontId="35" fillId="0" borderId="0" xfId="17" applyFont="1" applyAlignment="1">
      <alignment horizontal="left" vertical="center"/>
    </xf>
    <xf numFmtId="0" fontId="35" fillId="0" borderId="9" xfId="0" applyFont="1" applyBorder="1" applyAlignment="1">
      <alignment vertical="center" shrinkToFit="1"/>
    </xf>
    <xf numFmtId="0" fontId="35" fillId="0" borderId="9" xfId="0" applyFont="1" applyBorder="1" applyAlignment="1">
      <alignment horizontal="left" vertical="center" shrinkToFit="1"/>
    </xf>
    <xf numFmtId="186" fontId="35" fillId="0" borderId="48" xfId="0" applyNumberFormat="1" applyFont="1" applyBorder="1" applyAlignment="1">
      <alignment horizontal="left" vertical="center" shrinkToFit="1"/>
    </xf>
    <xf numFmtId="0" fontId="35" fillId="0" borderId="5" xfId="0" applyFont="1" applyBorder="1" applyAlignment="1">
      <alignment vertical="center" shrinkToFit="1"/>
    </xf>
    <xf numFmtId="0" fontId="35" fillId="0" borderId="5" xfId="0" applyFont="1" applyBorder="1" applyAlignment="1">
      <alignment horizontal="left" vertical="center" shrinkToFit="1"/>
    </xf>
    <xf numFmtId="186" fontId="35" fillId="0" borderId="49" xfId="0" applyNumberFormat="1" applyFont="1" applyBorder="1" applyAlignment="1">
      <alignment horizontal="left" vertical="center" shrinkToFit="1"/>
    </xf>
    <xf numFmtId="0" fontId="35" fillId="0" borderId="2" xfId="0" applyFont="1" applyBorder="1" applyAlignment="1">
      <alignment vertical="center" shrinkToFit="1"/>
    </xf>
    <xf numFmtId="0" fontId="35" fillId="0" borderId="2" xfId="0" applyFont="1" applyBorder="1" applyAlignment="1">
      <alignment horizontal="left" vertical="center" shrinkToFit="1"/>
    </xf>
    <xf numFmtId="186" fontId="35" fillId="0" borderId="16" xfId="0" applyNumberFormat="1" applyFont="1" applyBorder="1" applyAlignment="1">
      <alignment horizontal="left" vertical="center" shrinkToFit="1"/>
    </xf>
    <xf numFmtId="38" fontId="35" fillId="0" borderId="0" xfId="17" applyFont="1" applyAlignment="1">
      <alignment horizontal="center" vertical="center"/>
    </xf>
    <xf numFmtId="186" fontId="35" fillId="0" borderId="48" xfId="0" applyNumberFormat="1" applyFont="1" applyBorder="1" applyAlignment="1">
      <alignment vertical="center" shrinkToFit="1"/>
    </xf>
    <xf numFmtId="186" fontId="35" fillId="0" borderId="49" xfId="0" applyNumberFormat="1" applyFont="1" applyBorder="1" applyAlignment="1">
      <alignment vertical="center" shrinkToFit="1"/>
    </xf>
    <xf numFmtId="186" fontId="35" fillId="0" borderId="0" xfId="0" applyNumberFormat="1" applyFont="1" applyAlignment="1">
      <alignment vertical="center" shrinkToFit="1"/>
    </xf>
    <xf numFmtId="186" fontId="35" fillId="0" borderId="16" xfId="0" applyNumberFormat="1" applyFont="1" applyBorder="1" applyAlignment="1">
      <alignment vertical="center" shrinkToFit="1"/>
    </xf>
    <xf numFmtId="38" fontId="36" fillId="0" borderId="0" xfId="17" applyFont="1" applyAlignment="1">
      <alignment horizontal="left" vertical="center" shrinkToFit="1"/>
    </xf>
    <xf numFmtId="49" fontId="35" fillId="0" borderId="48" xfId="0" applyNumberFormat="1" applyFont="1" applyBorder="1" applyAlignment="1">
      <alignment horizontal="left" vertical="center" shrinkToFit="1"/>
    </xf>
    <xf numFmtId="49" fontId="35" fillId="0" borderId="49" xfId="0" applyNumberFormat="1" applyFont="1" applyBorder="1" applyAlignment="1">
      <alignment horizontal="left" vertical="center" shrinkToFit="1"/>
    </xf>
    <xf numFmtId="49" fontId="35" fillId="0" borderId="16" xfId="0" applyNumberFormat="1" applyFont="1" applyBorder="1" applyAlignment="1">
      <alignment horizontal="left" vertical="center" shrinkToFit="1"/>
    </xf>
    <xf numFmtId="49" fontId="35" fillId="0" borderId="0" xfId="0" applyNumberFormat="1" applyFont="1" applyAlignment="1">
      <alignment horizontal="left" vertical="center" shrinkToFit="1"/>
    </xf>
    <xf numFmtId="49" fontId="35" fillId="0" borderId="0" xfId="0" applyNumberFormat="1" applyFont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9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4</xdr:row>
      <xdr:rowOff>9525</xdr:rowOff>
    </xdr:from>
    <xdr:to>
      <xdr:col>10</xdr:col>
      <xdr:colOff>57150</xdr:colOff>
      <xdr:row>8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l="18940" t="18963" r="25744" b="35592"/>
        <a:stretch>
          <a:fillRect/>
        </a:stretch>
      </xdr:blipFill>
      <xdr:spPr>
        <a:xfrm>
          <a:off x="1676400" y="523875"/>
          <a:ext cx="1857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4</xdr:row>
      <xdr:rowOff>19050</xdr:rowOff>
    </xdr:from>
    <xdr:to>
      <xdr:col>26</xdr:col>
      <xdr:colOff>85725</xdr:colOff>
      <xdr:row>8</xdr:row>
      <xdr:rowOff>152400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rcRect l="17436" t="13014" r="19486" b="34321"/>
        <a:stretch>
          <a:fillRect/>
        </a:stretch>
      </xdr:blipFill>
      <xdr:spPr>
        <a:xfrm>
          <a:off x="4638675" y="533400"/>
          <a:ext cx="1819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9</xdr:row>
      <xdr:rowOff>9525</xdr:rowOff>
    </xdr:from>
    <xdr:to>
      <xdr:col>26</xdr:col>
      <xdr:colOff>76200</xdr:colOff>
      <xdr:row>13</xdr:row>
      <xdr:rowOff>142875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rcRect l="5641" t="11643" r="19999" b="26712"/>
        <a:stretch>
          <a:fillRect/>
        </a:stretch>
      </xdr:blipFill>
      <xdr:spPr>
        <a:xfrm>
          <a:off x="4619625" y="1476375"/>
          <a:ext cx="1828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171450</xdr:colOff>
      <xdr:row>14</xdr:row>
      <xdr:rowOff>28575</xdr:rowOff>
    </xdr:from>
    <xdr:to>
      <xdr:col>55</xdr:col>
      <xdr:colOff>123825</xdr:colOff>
      <xdr:row>18</xdr:row>
      <xdr:rowOff>152400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rcRect l="12820" t="19862" r="12307" b="16438"/>
        <a:stretch>
          <a:fillRect/>
        </a:stretch>
      </xdr:blipFill>
      <xdr:spPr>
        <a:xfrm>
          <a:off x="11296650" y="2447925"/>
          <a:ext cx="176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19050</xdr:rowOff>
    </xdr:from>
    <xdr:to>
      <xdr:col>10</xdr:col>
      <xdr:colOff>133350</xdr:colOff>
      <xdr:row>13</xdr:row>
      <xdr:rowOff>133350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rcRect l="10769" t="15068" r="13769" b="29780"/>
        <a:stretch>
          <a:fillRect/>
        </a:stretch>
      </xdr:blipFill>
      <xdr:spPr>
        <a:xfrm>
          <a:off x="1590675" y="1485900"/>
          <a:ext cx="2019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123825</xdr:colOff>
      <xdr:row>9</xdr:row>
      <xdr:rowOff>19050</xdr:rowOff>
    </xdr:from>
    <xdr:to>
      <xdr:col>55</xdr:col>
      <xdr:colOff>104775</xdr:colOff>
      <xdr:row>13</xdr:row>
      <xdr:rowOff>142875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rcRect l="10256" t="11643" r="16410" b="27397"/>
        <a:stretch>
          <a:fillRect/>
        </a:stretch>
      </xdr:blipFill>
      <xdr:spPr>
        <a:xfrm>
          <a:off x="11249025" y="1485900"/>
          <a:ext cx="1790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24</xdr:row>
      <xdr:rowOff>19050</xdr:rowOff>
    </xdr:from>
    <xdr:to>
      <xdr:col>9</xdr:col>
      <xdr:colOff>133350</xdr:colOff>
      <xdr:row>28</xdr:row>
      <xdr:rowOff>161925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rcRect l="14871" t="12329" r="22052" b="31506"/>
        <a:stretch>
          <a:fillRect/>
        </a:stretch>
      </xdr:blipFill>
      <xdr:spPr>
        <a:xfrm>
          <a:off x="1724025" y="434340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24</xdr:row>
      <xdr:rowOff>19050</xdr:rowOff>
    </xdr:from>
    <xdr:to>
      <xdr:col>26</xdr:col>
      <xdr:colOff>95250</xdr:colOff>
      <xdr:row>28</xdr:row>
      <xdr:rowOff>161925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rcRect l="9230" t="13014" r="16923" b="26026"/>
        <a:stretch>
          <a:fillRect/>
        </a:stretch>
      </xdr:blipFill>
      <xdr:spPr>
        <a:xfrm>
          <a:off x="4619625" y="4343400"/>
          <a:ext cx="1847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14</xdr:row>
      <xdr:rowOff>19050</xdr:rowOff>
    </xdr:from>
    <xdr:to>
      <xdr:col>26</xdr:col>
      <xdr:colOff>104775</xdr:colOff>
      <xdr:row>18</xdr:row>
      <xdr:rowOff>152400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rcRect l="17436" t="15753" r="19486" b="31686"/>
        <a:stretch>
          <a:fillRect/>
        </a:stretch>
      </xdr:blipFill>
      <xdr:spPr>
        <a:xfrm>
          <a:off x="4657725" y="2438400"/>
          <a:ext cx="1819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19</xdr:row>
      <xdr:rowOff>19050</xdr:rowOff>
    </xdr:from>
    <xdr:to>
      <xdr:col>39</xdr:col>
      <xdr:colOff>771525</xdr:colOff>
      <xdr:row>23</xdr:row>
      <xdr:rowOff>142875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/>
        <a:srcRect l="16923" t="16806" r="18077" b="33883"/>
        <a:stretch>
          <a:fillRect/>
        </a:stretch>
      </xdr:blipFill>
      <xdr:spPr>
        <a:xfrm>
          <a:off x="8210550" y="3390900"/>
          <a:ext cx="1933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142875</xdr:colOff>
      <xdr:row>19</xdr:row>
      <xdr:rowOff>57150</xdr:rowOff>
    </xdr:from>
    <xdr:to>
      <xdr:col>55</xdr:col>
      <xdr:colOff>85725</xdr:colOff>
      <xdr:row>23</xdr:row>
      <xdr:rowOff>142875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rcRect l="12307" t="15753" r="13333" b="23287"/>
        <a:stretch>
          <a:fillRect/>
        </a:stretch>
      </xdr:blipFill>
      <xdr:spPr>
        <a:xfrm>
          <a:off x="11268075" y="3429000"/>
          <a:ext cx="1752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19050</xdr:rowOff>
    </xdr:from>
    <xdr:to>
      <xdr:col>10</xdr:col>
      <xdr:colOff>152400</xdr:colOff>
      <xdr:row>18</xdr:row>
      <xdr:rowOff>161925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2"/>
        <a:srcRect l="9230" t="4794" r="5641" b="30137"/>
        <a:stretch>
          <a:fillRect/>
        </a:stretch>
      </xdr:blipFill>
      <xdr:spPr>
        <a:xfrm>
          <a:off x="1638300" y="2438400"/>
          <a:ext cx="1990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114300</xdr:colOff>
      <xdr:row>24</xdr:row>
      <xdr:rowOff>38100</xdr:rowOff>
    </xdr:from>
    <xdr:to>
      <xdr:col>39</xdr:col>
      <xdr:colOff>581025</xdr:colOff>
      <xdr:row>28</xdr:row>
      <xdr:rowOff>152400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3"/>
        <a:srcRect l="14871" t="5944" r="19999" b="37670"/>
        <a:stretch>
          <a:fillRect/>
        </a:stretch>
      </xdr:blipFill>
      <xdr:spPr>
        <a:xfrm>
          <a:off x="8267700" y="4362450"/>
          <a:ext cx="168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47625</xdr:colOff>
      <xdr:row>24</xdr:row>
      <xdr:rowOff>38100</xdr:rowOff>
    </xdr:from>
    <xdr:to>
      <xdr:col>55</xdr:col>
      <xdr:colOff>133350</xdr:colOff>
      <xdr:row>28</xdr:row>
      <xdr:rowOff>142875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4"/>
        <a:srcRect l="8717" t="9588" r="10769" b="28082"/>
        <a:stretch>
          <a:fillRect/>
        </a:stretch>
      </xdr:blipFill>
      <xdr:spPr>
        <a:xfrm>
          <a:off x="11172825" y="4362450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19050</xdr:rowOff>
    </xdr:from>
    <xdr:to>
      <xdr:col>10</xdr:col>
      <xdr:colOff>38100</xdr:colOff>
      <xdr:row>23</xdr:row>
      <xdr:rowOff>152400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15"/>
        <a:srcRect l="15460" t="8219" r="15849" b="36657"/>
        <a:stretch>
          <a:fillRect/>
        </a:stretch>
      </xdr:blipFill>
      <xdr:spPr>
        <a:xfrm>
          <a:off x="1638300" y="3390900"/>
          <a:ext cx="1876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19</xdr:row>
      <xdr:rowOff>38100</xdr:rowOff>
    </xdr:from>
    <xdr:to>
      <xdr:col>26</xdr:col>
      <xdr:colOff>95250</xdr:colOff>
      <xdr:row>23</xdr:row>
      <xdr:rowOff>104775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6"/>
        <a:srcRect l="7179" r="14871" b="40411"/>
        <a:stretch>
          <a:fillRect/>
        </a:stretch>
      </xdr:blipFill>
      <xdr:spPr>
        <a:xfrm>
          <a:off x="4638675" y="3409950"/>
          <a:ext cx="1828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4</xdr:row>
      <xdr:rowOff>19050</xdr:rowOff>
    </xdr:from>
    <xdr:to>
      <xdr:col>39</xdr:col>
      <xdr:colOff>695325</xdr:colOff>
      <xdr:row>8</xdr:row>
      <xdr:rowOff>161925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7"/>
        <a:srcRect l="13845" t="8219" r="12820" b="32191"/>
        <a:stretch>
          <a:fillRect/>
        </a:stretch>
      </xdr:blipFill>
      <xdr:spPr>
        <a:xfrm>
          <a:off x="8210550" y="533400"/>
          <a:ext cx="1857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4</xdr:row>
      <xdr:rowOff>28575</xdr:rowOff>
    </xdr:from>
    <xdr:to>
      <xdr:col>55</xdr:col>
      <xdr:colOff>142875</xdr:colOff>
      <xdr:row>8</xdr:row>
      <xdr:rowOff>133350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18"/>
        <a:srcRect l="13699" t="15068" r="16775" b="29452"/>
        <a:stretch>
          <a:fillRect/>
        </a:stretch>
      </xdr:blipFill>
      <xdr:spPr>
        <a:xfrm>
          <a:off x="11229975" y="542925"/>
          <a:ext cx="1847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14</xdr:row>
      <xdr:rowOff>47625</xdr:rowOff>
    </xdr:from>
    <xdr:to>
      <xdr:col>39</xdr:col>
      <xdr:colOff>790575</xdr:colOff>
      <xdr:row>18</xdr:row>
      <xdr:rowOff>133350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19"/>
        <a:srcRect l="14358" t="12329" r="13333" b="35617"/>
        <a:stretch>
          <a:fillRect/>
        </a:stretch>
      </xdr:blipFill>
      <xdr:spPr>
        <a:xfrm>
          <a:off x="8201025" y="2466975"/>
          <a:ext cx="196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4"/>
  <sheetViews>
    <sheetView tabSelected="1" view="pageBreakPreview" zoomScaleSheetLayoutView="100" workbookViewId="0" topLeftCell="A1">
      <selection activeCell="B1" sqref="B1"/>
    </sheetView>
  </sheetViews>
  <sheetFormatPr defaultColWidth="8.796875" defaultRowHeight="9" customHeight="1"/>
  <cols>
    <col min="1" max="1" width="1.59765625" style="186" customWidth="1"/>
    <col min="2" max="2" width="1.8984375" style="187" customWidth="1"/>
    <col min="3" max="3" width="3.59765625" style="189" customWidth="1"/>
    <col min="4" max="4" width="9.5" style="57" customWidth="1"/>
    <col min="5" max="5" width="10.3984375" style="57" customWidth="1"/>
    <col min="6" max="26" width="1.8984375" style="57" customWidth="1"/>
    <col min="27" max="33" width="1.8984375" style="90" customWidth="1"/>
    <col min="34" max="34" width="1.8984375" style="54" customWidth="1"/>
    <col min="35" max="35" width="1.8984375" style="193" customWidth="1"/>
    <col min="36" max="37" width="1.59765625" style="204" customWidth="1"/>
    <col min="38" max="38" width="3.59765625" style="205" customWidth="1"/>
    <col min="39" max="39" width="7.59765625" style="57" customWidth="1"/>
    <col min="40" max="40" width="8.8984375" style="57" customWidth="1"/>
    <col min="41" max="73" width="1.8984375" style="57" customWidth="1"/>
    <col min="74" max="75" width="1.8984375" style="56" customWidth="1"/>
    <col min="76" max="76" width="2" style="56" customWidth="1"/>
    <col min="77" max="77" width="1.8984375" style="56" customWidth="1"/>
    <col min="78" max="80" width="2.3984375" style="56" customWidth="1"/>
    <col min="81" max="84" width="2.3984375" style="57" customWidth="1"/>
    <col min="85" max="85" width="1.8984375" style="57" customWidth="1"/>
    <col min="86" max="16384" width="9" style="57" customWidth="1"/>
  </cols>
  <sheetData>
    <row r="1" spans="2:83" ht="18" customHeight="1">
      <c r="B1" s="236" t="s">
        <v>180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54"/>
      <c r="BL1" s="54"/>
      <c r="BM1" s="54"/>
      <c r="BN1" s="54"/>
      <c r="BO1" s="54"/>
      <c r="BP1" s="54"/>
      <c r="BQ1" s="54"/>
      <c r="BR1" s="54"/>
      <c r="BS1" s="55"/>
      <c r="BT1" s="55"/>
      <c r="BU1" s="55"/>
      <c r="BV1" s="55"/>
      <c r="BW1" s="55"/>
      <c r="BZ1" s="57"/>
      <c r="CA1" s="57"/>
      <c r="CB1" s="57"/>
      <c r="CE1" s="54"/>
    </row>
    <row r="2" spans="2:83" ht="4.5" customHeight="1" thickBot="1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54"/>
      <c r="BL2" s="54"/>
      <c r="BM2" s="54"/>
      <c r="BN2" s="54"/>
      <c r="BO2" s="54"/>
      <c r="BP2" s="54"/>
      <c r="BQ2" s="55"/>
      <c r="BR2" s="55"/>
      <c r="BS2" s="55"/>
      <c r="BT2" s="55"/>
      <c r="BU2" s="55"/>
      <c r="BV2" s="55"/>
      <c r="BW2" s="55"/>
      <c r="CA2" s="57"/>
      <c r="CB2" s="57"/>
      <c r="CE2" s="54"/>
    </row>
    <row r="3" spans="2:91" ht="9" customHeight="1">
      <c r="B3" s="411" t="s">
        <v>59</v>
      </c>
      <c r="C3" s="412"/>
      <c r="D3" s="411" t="s">
        <v>73</v>
      </c>
      <c r="E3" s="421"/>
      <c r="F3" s="421"/>
      <c r="G3" s="421"/>
      <c r="H3" s="421"/>
      <c r="I3" s="421"/>
      <c r="J3" s="421"/>
      <c r="K3" s="412"/>
      <c r="L3" s="385" t="s">
        <v>78</v>
      </c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7"/>
      <c r="AB3" s="101"/>
      <c r="AC3" s="411" t="s">
        <v>62</v>
      </c>
      <c r="AD3" s="421"/>
      <c r="AE3" s="412"/>
      <c r="AF3" s="385" t="s">
        <v>73</v>
      </c>
      <c r="AG3" s="386"/>
      <c r="AH3" s="386"/>
      <c r="AI3" s="386"/>
      <c r="AJ3" s="386"/>
      <c r="AK3" s="386"/>
      <c r="AL3" s="386"/>
      <c r="AM3" s="386"/>
      <c r="AN3" s="387"/>
      <c r="AO3" s="391" t="s">
        <v>139</v>
      </c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3"/>
      <c r="BE3" s="34"/>
      <c r="BF3" s="54"/>
      <c r="BG3" s="55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M3" s="54"/>
    </row>
    <row r="4" spans="2:91" ht="9" customHeight="1" thickBot="1">
      <c r="B4" s="413"/>
      <c r="C4" s="414"/>
      <c r="D4" s="413"/>
      <c r="E4" s="422"/>
      <c r="F4" s="422"/>
      <c r="G4" s="422"/>
      <c r="H4" s="422"/>
      <c r="I4" s="422"/>
      <c r="J4" s="422"/>
      <c r="K4" s="414"/>
      <c r="L4" s="388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90"/>
      <c r="AB4" s="101"/>
      <c r="AC4" s="413"/>
      <c r="AD4" s="422"/>
      <c r="AE4" s="414"/>
      <c r="AF4" s="388"/>
      <c r="AG4" s="389"/>
      <c r="AH4" s="389"/>
      <c r="AI4" s="389"/>
      <c r="AJ4" s="389"/>
      <c r="AK4" s="389"/>
      <c r="AL4" s="389"/>
      <c r="AM4" s="389"/>
      <c r="AN4" s="390"/>
      <c r="AO4" s="394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6"/>
      <c r="BE4" s="34"/>
      <c r="BF4" s="54"/>
      <c r="BG4" s="55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M4" s="54"/>
    </row>
    <row r="5" spans="2:91" ht="15" customHeight="1">
      <c r="B5" s="415" t="s">
        <v>43</v>
      </c>
      <c r="C5" s="416"/>
      <c r="D5" s="169" t="str">
        <f>D39</f>
        <v>竹川慶二</v>
      </c>
      <c r="E5" s="170"/>
      <c r="F5" s="170"/>
      <c r="G5" s="170"/>
      <c r="H5" s="170"/>
      <c r="I5" s="170"/>
      <c r="J5" s="170"/>
      <c r="K5" s="170"/>
      <c r="L5" s="397" t="str">
        <f>D42</f>
        <v>濱岡直貴</v>
      </c>
      <c r="M5" s="398"/>
      <c r="N5" s="398"/>
      <c r="O5" s="398"/>
      <c r="P5" s="398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18"/>
      <c r="AB5" s="144"/>
      <c r="AC5" s="423" t="s">
        <v>43</v>
      </c>
      <c r="AD5" s="424"/>
      <c r="AE5" s="425"/>
      <c r="AF5" s="397" t="s">
        <v>421</v>
      </c>
      <c r="AG5" s="398"/>
      <c r="AH5" s="398"/>
      <c r="AI5" s="398"/>
      <c r="AJ5" s="398"/>
      <c r="AK5" s="190"/>
      <c r="AL5" s="190"/>
      <c r="AM5" s="170"/>
      <c r="AN5" s="115"/>
      <c r="AO5" s="397" t="s">
        <v>424</v>
      </c>
      <c r="AP5" s="398"/>
      <c r="AQ5" s="398"/>
      <c r="AR5" s="398"/>
      <c r="AS5" s="398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3"/>
      <c r="BE5" s="34"/>
      <c r="BF5" s="54"/>
      <c r="BG5" s="55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M5" s="54"/>
    </row>
    <row r="6" spans="2:91" ht="15" customHeight="1">
      <c r="B6" s="417"/>
      <c r="C6" s="418"/>
      <c r="D6" s="174" t="s">
        <v>154</v>
      </c>
      <c r="E6" s="175"/>
      <c r="F6" s="175"/>
      <c r="G6" s="175"/>
      <c r="H6" s="175"/>
      <c r="I6" s="175"/>
      <c r="J6" s="175"/>
      <c r="K6" s="175"/>
      <c r="L6" s="401" t="s">
        <v>155</v>
      </c>
      <c r="M6" s="402"/>
      <c r="N6" s="402"/>
      <c r="O6" s="402"/>
      <c r="P6" s="402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19"/>
      <c r="AB6" s="144"/>
      <c r="AC6" s="426"/>
      <c r="AD6" s="427"/>
      <c r="AE6" s="428"/>
      <c r="AF6" s="401" t="s">
        <v>423</v>
      </c>
      <c r="AG6" s="402"/>
      <c r="AH6" s="402"/>
      <c r="AI6" s="402"/>
      <c r="AJ6" s="402"/>
      <c r="AK6" s="191"/>
      <c r="AL6" s="191"/>
      <c r="AM6" s="117"/>
      <c r="AN6" s="116"/>
      <c r="AO6" s="401" t="s">
        <v>426</v>
      </c>
      <c r="AP6" s="402"/>
      <c r="AQ6" s="402"/>
      <c r="AR6" s="402"/>
      <c r="AS6" s="402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7"/>
      <c r="BE6" s="34"/>
      <c r="BF6" s="54"/>
      <c r="BG6" s="55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M6" s="54"/>
    </row>
    <row r="7" spans="2:91" ht="15" customHeight="1">
      <c r="B7" s="417"/>
      <c r="C7" s="418"/>
      <c r="D7" s="178" t="str">
        <f>D40</f>
        <v>長原芽美</v>
      </c>
      <c r="E7" s="175"/>
      <c r="F7" s="175"/>
      <c r="G7" s="175"/>
      <c r="H7" s="175"/>
      <c r="I7" s="175"/>
      <c r="J7" s="175"/>
      <c r="K7" s="175"/>
      <c r="L7" s="403" t="str">
        <f>D43</f>
        <v>田中慎也</v>
      </c>
      <c r="M7" s="404"/>
      <c r="N7" s="404"/>
      <c r="O7" s="404"/>
      <c r="P7" s="404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19"/>
      <c r="AB7" s="144"/>
      <c r="AC7" s="426"/>
      <c r="AD7" s="427"/>
      <c r="AE7" s="428"/>
      <c r="AF7" s="403" t="s">
        <v>422</v>
      </c>
      <c r="AG7" s="404"/>
      <c r="AH7" s="404"/>
      <c r="AI7" s="404"/>
      <c r="AJ7" s="404"/>
      <c r="AK7" s="191"/>
      <c r="AL7" s="191"/>
      <c r="AM7" s="117"/>
      <c r="AN7" s="116"/>
      <c r="AO7" s="403" t="s">
        <v>425</v>
      </c>
      <c r="AP7" s="404"/>
      <c r="AQ7" s="404"/>
      <c r="AR7" s="404"/>
      <c r="AS7" s="404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7"/>
      <c r="BE7" s="34"/>
      <c r="BF7" s="54"/>
      <c r="BG7" s="55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M7" s="54"/>
    </row>
    <row r="8" spans="2:91" ht="15" customHeight="1">
      <c r="B8" s="417"/>
      <c r="C8" s="418"/>
      <c r="D8" s="174" t="s">
        <v>154</v>
      </c>
      <c r="E8" s="175"/>
      <c r="F8" s="175"/>
      <c r="G8" s="175"/>
      <c r="H8" s="175"/>
      <c r="I8" s="175"/>
      <c r="J8" s="175"/>
      <c r="K8" s="175"/>
      <c r="L8" s="401" t="s">
        <v>155</v>
      </c>
      <c r="M8" s="402"/>
      <c r="N8" s="402"/>
      <c r="O8" s="402"/>
      <c r="P8" s="402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19"/>
      <c r="AB8" s="144"/>
      <c r="AC8" s="426"/>
      <c r="AD8" s="427"/>
      <c r="AE8" s="428"/>
      <c r="AF8" s="401" t="s">
        <v>423</v>
      </c>
      <c r="AG8" s="402"/>
      <c r="AH8" s="402"/>
      <c r="AI8" s="402"/>
      <c r="AJ8" s="402"/>
      <c r="AK8" s="191"/>
      <c r="AL8" s="191"/>
      <c r="AM8" s="117"/>
      <c r="AN8" s="116"/>
      <c r="AO8" s="401" t="s">
        <v>426</v>
      </c>
      <c r="AP8" s="402"/>
      <c r="AQ8" s="402"/>
      <c r="AR8" s="402"/>
      <c r="AS8" s="402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7"/>
      <c r="BE8" s="34"/>
      <c r="BF8" s="54"/>
      <c r="BG8" s="55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M8" s="54"/>
    </row>
    <row r="9" spans="2:91" ht="15" customHeight="1" thickBot="1">
      <c r="B9" s="419"/>
      <c r="C9" s="420"/>
      <c r="D9" s="179" t="s">
        <v>181</v>
      </c>
      <c r="E9" s="180"/>
      <c r="F9" s="180"/>
      <c r="G9" s="180"/>
      <c r="H9" s="180"/>
      <c r="I9" s="180"/>
      <c r="J9" s="180"/>
      <c r="K9" s="180"/>
      <c r="L9" s="399" t="s">
        <v>147</v>
      </c>
      <c r="M9" s="400"/>
      <c r="N9" s="400"/>
      <c r="O9" s="400"/>
      <c r="P9" s="400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3"/>
      <c r="AB9" s="144"/>
      <c r="AC9" s="429"/>
      <c r="AD9" s="430"/>
      <c r="AE9" s="431"/>
      <c r="AF9" s="399"/>
      <c r="AG9" s="400"/>
      <c r="AH9" s="400"/>
      <c r="AI9" s="400"/>
      <c r="AJ9" s="400"/>
      <c r="AK9" s="192"/>
      <c r="AL9" s="192"/>
      <c r="AM9" s="180"/>
      <c r="AN9" s="184"/>
      <c r="AO9" s="399"/>
      <c r="AP9" s="400"/>
      <c r="AQ9" s="400"/>
      <c r="AR9" s="400"/>
      <c r="AS9" s="400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5"/>
      <c r="BE9" s="34"/>
      <c r="BF9" s="54"/>
      <c r="BG9" s="55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M9" s="54"/>
    </row>
    <row r="10" spans="2:91" ht="15" customHeight="1">
      <c r="B10" s="415" t="s">
        <v>74</v>
      </c>
      <c r="C10" s="416"/>
      <c r="D10" s="169" t="s">
        <v>163</v>
      </c>
      <c r="E10" s="170"/>
      <c r="F10" s="170"/>
      <c r="G10" s="170"/>
      <c r="H10" s="170"/>
      <c r="I10" s="170"/>
      <c r="J10" s="170"/>
      <c r="K10" s="170"/>
      <c r="L10" s="397" t="s">
        <v>395</v>
      </c>
      <c r="M10" s="398"/>
      <c r="N10" s="398"/>
      <c r="O10" s="398"/>
      <c r="P10" s="398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18"/>
      <c r="AB10" s="144"/>
      <c r="AC10" s="423" t="s">
        <v>74</v>
      </c>
      <c r="AD10" s="424"/>
      <c r="AE10" s="425"/>
      <c r="AF10" s="397" t="s">
        <v>427</v>
      </c>
      <c r="AG10" s="398"/>
      <c r="AH10" s="398"/>
      <c r="AI10" s="398"/>
      <c r="AJ10" s="398"/>
      <c r="AK10" s="190"/>
      <c r="AL10" s="190"/>
      <c r="AM10" s="170"/>
      <c r="AN10" s="115"/>
      <c r="AO10" s="397" t="s">
        <v>431</v>
      </c>
      <c r="AP10" s="398"/>
      <c r="AQ10" s="398"/>
      <c r="AR10" s="398"/>
      <c r="AS10" s="398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3"/>
      <c r="BE10" s="34"/>
      <c r="BF10" s="54"/>
      <c r="BG10" s="55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M10" s="54"/>
    </row>
    <row r="11" spans="2:91" ht="15" customHeight="1">
      <c r="B11" s="417"/>
      <c r="C11" s="418"/>
      <c r="D11" s="174" t="s">
        <v>394</v>
      </c>
      <c r="E11" s="175"/>
      <c r="F11" s="175"/>
      <c r="G11" s="175"/>
      <c r="H11" s="175"/>
      <c r="I11" s="175"/>
      <c r="J11" s="175"/>
      <c r="K11" s="175"/>
      <c r="L11" s="401" t="s">
        <v>397</v>
      </c>
      <c r="M11" s="402"/>
      <c r="N11" s="402"/>
      <c r="O11" s="402"/>
      <c r="P11" s="402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19"/>
      <c r="AB11" s="144"/>
      <c r="AC11" s="426"/>
      <c r="AD11" s="427"/>
      <c r="AE11" s="428"/>
      <c r="AF11" s="401" t="s">
        <v>430</v>
      </c>
      <c r="AG11" s="402"/>
      <c r="AH11" s="402"/>
      <c r="AI11" s="402"/>
      <c r="AJ11" s="402"/>
      <c r="AK11" s="191"/>
      <c r="AL11" s="191"/>
      <c r="AM11" s="117"/>
      <c r="AN11" s="116"/>
      <c r="AO11" s="401" t="s">
        <v>434</v>
      </c>
      <c r="AP11" s="402"/>
      <c r="AQ11" s="402"/>
      <c r="AR11" s="402"/>
      <c r="AS11" s="402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7"/>
      <c r="BE11" s="34"/>
      <c r="BF11" s="54"/>
      <c r="BG11" s="55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M11" s="54"/>
    </row>
    <row r="12" spans="2:91" ht="15" customHeight="1">
      <c r="B12" s="417"/>
      <c r="C12" s="418"/>
      <c r="D12" s="178" t="s">
        <v>164</v>
      </c>
      <c r="E12" s="175"/>
      <c r="F12" s="175"/>
      <c r="G12" s="175"/>
      <c r="H12" s="175"/>
      <c r="I12" s="175"/>
      <c r="J12" s="175"/>
      <c r="K12" s="175"/>
      <c r="L12" s="403" t="s">
        <v>396</v>
      </c>
      <c r="M12" s="404"/>
      <c r="N12" s="404"/>
      <c r="O12" s="404"/>
      <c r="P12" s="404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19"/>
      <c r="AB12" s="144"/>
      <c r="AC12" s="426"/>
      <c r="AD12" s="427"/>
      <c r="AE12" s="428"/>
      <c r="AF12" s="403" t="s">
        <v>428</v>
      </c>
      <c r="AG12" s="404"/>
      <c r="AH12" s="404"/>
      <c r="AI12" s="404"/>
      <c r="AJ12" s="404"/>
      <c r="AK12" s="191"/>
      <c r="AL12" s="191"/>
      <c r="AM12" s="117"/>
      <c r="AN12" s="116"/>
      <c r="AO12" s="403" t="s">
        <v>432</v>
      </c>
      <c r="AP12" s="404"/>
      <c r="AQ12" s="404"/>
      <c r="AR12" s="404"/>
      <c r="AS12" s="404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7"/>
      <c r="BE12" s="34"/>
      <c r="BF12" s="54"/>
      <c r="BG12" s="55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M12" s="54"/>
    </row>
    <row r="13" spans="2:91" ht="15" customHeight="1">
      <c r="B13" s="417"/>
      <c r="C13" s="418"/>
      <c r="D13" s="174" t="s">
        <v>394</v>
      </c>
      <c r="E13" s="175"/>
      <c r="F13" s="175"/>
      <c r="G13" s="175"/>
      <c r="H13" s="175"/>
      <c r="I13" s="175"/>
      <c r="J13" s="175"/>
      <c r="K13" s="175"/>
      <c r="L13" s="401" t="s">
        <v>397</v>
      </c>
      <c r="M13" s="402"/>
      <c r="N13" s="402"/>
      <c r="O13" s="402"/>
      <c r="P13" s="402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19"/>
      <c r="AB13" s="144"/>
      <c r="AC13" s="426"/>
      <c r="AD13" s="427"/>
      <c r="AE13" s="428"/>
      <c r="AF13" s="401" t="s">
        <v>430</v>
      </c>
      <c r="AG13" s="402"/>
      <c r="AH13" s="402"/>
      <c r="AI13" s="402"/>
      <c r="AJ13" s="402"/>
      <c r="AK13" s="191"/>
      <c r="AL13" s="191"/>
      <c r="AM13" s="117"/>
      <c r="AN13" s="116"/>
      <c r="AO13" s="401" t="s">
        <v>434</v>
      </c>
      <c r="AP13" s="402"/>
      <c r="AQ13" s="402"/>
      <c r="AR13" s="402"/>
      <c r="AS13" s="402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7"/>
      <c r="BE13" s="34"/>
      <c r="BF13" s="54"/>
      <c r="BG13" s="55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M13" s="54"/>
    </row>
    <row r="14" spans="2:91" ht="15" customHeight="1" thickBot="1">
      <c r="B14" s="419"/>
      <c r="C14" s="420"/>
      <c r="D14" s="179"/>
      <c r="E14" s="180"/>
      <c r="F14" s="180"/>
      <c r="G14" s="180"/>
      <c r="H14" s="180"/>
      <c r="I14" s="180"/>
      <c r="J14" s="180"/>
      <c r="K14" s="180"/>
      <c r="L14" s="399"/>
      <c r="M14" s="400"/>
      <c r="N14" s="400"/>
      <c r="O14" s="400"/>
      <c r="P14" s="400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44"/>
      <c r="AC14" s="429"/>
      <c r="AD14" s="430"/>
      <c r="AE14" s="431"/>
      <c r="AF14" s="399"/>
      <c r="AG14" s="400"/>
      <c r="AH14" s="400"/>
      <c r="AI14" s="400"/>
      <c r="AJ14" s="400"/>
      <c r="AK14" s="192"/>
      <c r="AL14" s="192"/>
      <c r="AM14" s="180"/>
      <c r="AN14" s="184"/>
      <c r="AO14" s="399"/>
      <c r="AP14" s="400"/>
      <c r="AQ14" s="400"/>
      <c r="AR14" s="400"/>
      <c r="AS14" s="400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5"/>
      <c r="BE14" s="34"/>
      <c r="BF14" s="54"/>
      <c r="BG14" s="55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M14" s="54"/>
    </row>
    <row r="15" spans="2:91" ht="15" customHeight="1">
      <c r="B15" s="415" t="s">
        <v>75</v>
      </c>
      <c r="C15" s="416"/>
      <c r="D15" s="169" t="s">
        <v>398</v>
      </c>
      <c r="E15" s="170"/>
      <c r="F15" s="170"/>
      <c r="G15" s="170"/>
      <c r="H15" s="170"/>
      <c r="I15" s="170"/>
      <c r="J15" s="170"/>
      <c r="K15" s="170"/>
      <c r="L15" s="397" t="s">
        <v>367</v>
      </c>
      <c r="M15" s="398"/>
      <c r="N15" s="398"/>
      <c r="O15" s="398"/>
      <c r="P15" s="398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18"/>
      <c r="AB15" s="144"/>
      <c r="AC15" s="423" t="s">
        <v>75</v>
      </c>
      <c r="AD15" s="424"/>
      <c r="AE15" s="425"/>
      <c r="AF15" s="397" t="s">
        <v>439</v>
      </c>
      <c r="AG15" s="398"/>
      <c r="AH15" s="398"/>
      <c r="AI15" s="398"/>
      <c r="AJ15" s="398"/>
      <c r="AK15" s="190"/>
      <c r="AL15" s="190"/>
      <c r="AM15" s="170"/>
      <c r="AN15" s="115"/>
      <c r="AO15" s="397" t="s">
        <v>442</v>
      </c>
      <c r="AP15" s="398"/>
      <c r="AQ15" s="398"/>
      <c r="AR15" s="398"/>
      <c r="AS15" s="398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3"/>
      <c r="BE15" s="34"/>
      <c r="BF15" s="54"/>
      <c r="BG15" s="55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M15" s="54"/>
    </row>
    <row r="16" spans="2:91" ht="15" customHeight="1">
      <c r="B16" s="417"/>
      <c r="C16" s="418"/>
      <c r="D16" s="174" t="s">
        <v>400</v>
      </c>
      <c r="E16" s="175"/>
      <c r="F16" s="175"/>
      <c r="G16" s="175"/>
      <c r="H16" s="175"/>
      <c r="I16" s="175"/>
      <c r="J16" s="175"/>
      <c r="K16" s="175"/>
      <c r="L16" s="401" t="s">
        <v>369</v>
      </c>
      <c r="M16" s="402"/>
      <c r="N16" s="402"/>
      <c r="O16" s="402"/>
      <c r="P16" s="402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19"/>
      <c r="AB16" s="144"/>
      <c r="AC16" s="426"/>
      <c r="AD16" s="427"/>
      <c r="AE16" s="428"/>
      <c r="AF16" s="401" t="s">
        <v>441</v>
      </c>
      <c r="AG16" s="402"/>
      <c r="AH16" s="402"/>
      <c r="AI16" s="402"/>
      <c r="AJ16" s="402"/>
      <c r="AK16" s="191"/>
      <c r="AL16" s="191"/>
      <c r="AM16" s="117"/>
      <c r="AN16" s="116"/>
      <c r="AO16" s="401" t="s">
        <v>444</v>
      </c>
      <c r="AP16" s="402"/>
      <c r="AQ16" s="402"/>
      <c r="AR16" s="402"/>
      <c r="AS16" s="402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7"/>
      <c r="BE16" s="34"/>
      <c r="BF16" s="54"/>
      <c r="BG16" s="55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M16" s="54"/>
    </row>
    <row r="17" spans="2:91" ht="15" customHeight="1">
      <c r="B17" s="417"/>
      <c r="C17" s="418"/>
      <c r="D17" s="178" t="s">
        <v>399</v>
      </c>
      <c r="E17" s="175"/>
      <c r="F17" s="175"/>
      <c r="G17" s="175"/>
      <c r="H17" s="175"/>
      <c r="I17" s="175"/>
      <c r="J17" s="175"/>
      <c r="K17" s="175"/>
      <c r="L17" s="403" t="s">
        <v>368</v>
      </c>
      <c r="M17" s="404"/>
      <c r="N17" s="404"/>
      <c r="O17" s="404"/>
      <c r="P17" s="404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19"/>
      <c r="AB17" s="144"/>
      <c r="AC17" s="426"/>
      <c r="AD17" s="427"/>
      <c r="AE17" s="428"/>
      <c r="AF17" s="403" t="s">
        <v>440</v>
      </c>
      <c r="AG17" s="404"/>
      <c r="AH17" s="404"/>
      <c r="AI17" s="404"/>
      <c r="AJ17" s="404"/>
      <c r="AK17" s="191"/>
      <c r="AL17" s="191"/>
      <c r="AM17" s="117"/>
      <c r="AN17" s="116"/>
      <c r="AO17" s="403" t="s">
        <v>443</v>
      </c>
      <c r="AP17" s="404"/>
      <c r="AQ17" s="404"/>
      <c r="AR17" s="404"/>
      <c r="AS17" s="404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7"/>
      <c r="BE17" s="34"/>
      <c r="BF17" s="54"/>
      <c r="BG17" s="55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M17" s="54"/>
    </row>
    <row r="18" spans="2:91" ht="15" customHeight="1">
      <c r="B18" s="417"/>
      <c r="C18" s="418"/>
      <c r="D18" s="174" t="s">
        <v>400</v>
      </c>
      <c r="E18" s="175"/>
      <c r="F18" s="175"/>
      <c r="G18" s="175"/>
      <c r="H18" s="175"/>
      <c r="I18" s="175"/>
      <c r="J18" s="175"/>
      <c r="K18" s="175"/>
      <c r="L18" s="401" t="s">
        <v>369</v>
      </c>
      <c r="M18" s="402"/>
      <c r="N18" s="402"/>
      <c r="O18" s="402"/>
      <c r="P18" s="402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19"/>
      <c r="AB18" s="144"/>
      <c r="AC18" s="426"/>
      <c r="AD18" s="427"/>
      <c r="AE18" s="428"/>
      <c r="AF18" s="401" t="s">
        <v>441</v>
      </c>
      <c r="AG18" s="402"/>
      <c r="AH18" s="402"/>
      <c r="AI18" s="402"/>
      <c r="AJ18" s="402"/>
      <c r="AK18" s="191"/>
      <c r="AL18" s="191"/>
      <c r="AM18" s="117"/>
      <c r="AN18" s="116"/>
      <c r="AO18" s="401" t="s">
        <v>444</v>
      </c>
      <c r="AP18" s="402"/>
      <c r="AQ18" s="402"/>
      <c r="AR18" s="402"/>
      <c r="AS18" s="402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7"/>
      <c r="BE18" s="34"/>
      <c r="BF18" s="54"/>
      <c r="BG18" s="55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M18" s="54"/>
    </row>
    <row r="19" spans="2:91" ht="15" customHeight="1" thickBot="1">
      <c r="B19" s="419"/>
      <c r="C19" s="420"/>
      <c r="D19" s="179"/>
      <c r="E19" s="180"/>
      <c r="F19" s="180"/>
      <c r="G19" s="180"/>
      <c r="H19" s="180"/>
      <c r="I19" s="180"/>
      <c r="J19" s="180"/>
      <c r="K19" s="180"/>
      <c r="L19" s="399"/>
      <c r="M19" s="400"/>
      <c r="N19" s="400"/>
      <c r="O19" s="400"/>
      <c r="P19" s="400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  <c r="AB19" s="144"/>
      <c r="AC19" s="429"/>
      <c r="AD19" s="430"/>
      <c r="AE19" s="431"/>
      <c r="AF19" s="399"/>
      <c r="AG19" s="400"/>
      <c r="AH19" s="400"/>
      <c r="AI19" s="400"/>
      <c r="AJ19" s="400"/>
      <c r="AK19" s="192"/>
      <c r="AL19" s="192"/>
      <c r="AM19" s="180"/>
      <c r="AN19" s="184"/>
      <c r="AO19" s="399"/>
      <c r="AP19" s="400"/>
      <c r="AQ19" s="400"/>
      <c r="AR19" s="400"/>
      <c r="AS19" s="400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5"/>
      <c r="BE19" s="34"/>
      <c r="BF19" s="54"/>
      <c r="BG19" s="55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M19" s="54"/>
    </row>
    <row r="20" spans="2:91" ht="15" customHeight="1">
      <c r="B20" s="415" t="s">
        <v>76</v>
      </c>
      <c r="C20" s="416"/>
      <c r="D20" s="169" t="s">
        <v>387</v>
      </c>
      <c r="E20" s="170"/>
      <c r="F20" s="170"/>
      <c r="G20" s="170"/>
      <c r="H20" s="170"/>
      <c r="I20" s="170"/>
      <c r="J20" s="170"/>
      <c r="K20" s="170"/>
      <c r="L20" s="397" t="s">
        <v>391</v>
      </c>
      <c r="M20" s="398"/>
      <c r="N20" s="398"/>
      <c r="O20" s="398"/>
      <c r="P20" s="398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18"/>
      <c r="AB20" s="144"/>
      <c r="AC20" s="423" t="s">
        <v>76</v>
      </c>
      <c r="AD20" s="424"/>
      <c r="AE20" s="425"/>
      <c r="AF20" s="397" t="s">
        <v>445</v>
      </c>
      <c r="AG20" s="398"/>
      <c r="AH20" s="398"/>
      <c r="AI20" s="398"/>
      <c r="AJ20" s="398"/>
      <c r="AK20" s="190"/>
      <c r="AL20" s="190"/>
      <c r="AM20" s="170"/>
      <c r="AN20" s="115"/>
      <c r="AO20" s="397" t="s">
        <v>448</v>
      </c>
      <c r="AP20" s="398"/>
      <c r="AQ20" s="398"/>
      <c r="AR20" s="398"/>
      <c r="AS20" s="398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3"/>
      <c r="BE20" s="34"/>
      <c r="BF20" s="54"/>
      <c r="BG20" s="55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M20" s="54"/>
    </row>
    <row r="21" spans="2:91" ht="15" customHeight="1">
      <c r="B21" s="417"/>
      <c r="C21" s="418"/>
      <c r="D21" s="174" t="s">
        <v>389</v>
      </c>
      <c r="E21" s="175"/>
      <c r="F21" s="175"/>
      <c r="G21" s="175"/>
      <c r="H21" s="175"/>
      <c r="I21" s="175"/>
      <c r="J21" s="175"/>
      <c r="K21" s="175"/>
      <c r="L21" s="401" t="s">
        <v>393</v>
      </c>
      <c r="M21" s="402"/>
      <c r="N21" s="402"/>
      <c r="O21" s="402"/>
      <c r="P21" s="402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19"/>
      <c r="AB21" s="144"/>
      <c r="AC21" s="426"/>
      <c r="AD21" s="427"/>
      <c r="AE21" s="428"/>
      <c r="AF21" s="401" t="s">
        <v>447</v>
      </c>
      <c r="AG21" s="402"/>
      <c r="AH21" s="402"/>
      <c r="AI21" s="402"/>
      <c r="AJ21" s="402"/>
      <c r="AK21" s="191"/>
      <c r="AL21" s="191"/>
      <c r="AM21" s="117"/>
      <c r="AN21" s="116"/>
      <c r="AO21" s="401" t="s">
        <v>450</v>
      </c>
      <c r="AP21" s="402"/>
      <c r="AQ21" s="402"/>
      <c r="AR21" s="402"/>
      <c r="AS21" s="402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7"/>
      <c r="BE21" s="34"/>
      <c r="BF21" s="54"/>
      <c r="BG21" s="55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M21" s="54"/>
    </row>
    <row r="22" spans="2:91" ht="15" customHeight="1">
      <c r="B22" s="417"/>
      <c r="C22" s="418"/>
      <c r="D22" s="178" t="s">
        <v>388</v>
      </c>
      <c r="E22" s="175"/>
      <c r="F22" s="175"/>
      <c r="G22" s="175"/>
      <c r="H22" s="175"/>
      <c r="I22" s="175"/>
      <c r="J22" s="175"/>
      <c r="K22" s="175"/>
      <c r="L22" s="403" t="s">
        <v>392</v>
      </c>
      <c r="M22" s="404"/>
      <c r="N22" s="404"/>
      <c r="O22" s="404"/>
      <c r="P22" s="404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19"/>
      <c r="AB22" s="144"/>
      <c r="AC22" s="426"/>
      <c r="AD22" s="427"/>
      <c r="AE22" s="428"/>
      <c r="AF22" s="403" t="s">
        <v>446</v>
      </c>
      <c r="AG22" s="404"/>
      <c r="AH22" s="404"/>
      <c r="AI22" s="404"/>
      <c r="AJ22" s="404"/>
      <c r="AK22" s="191"/>
      <c r="AL22" s="191"/>
      <c r="AM22" s="117"/>
      <c r="AN22" s="116"/>
      <c r="AO22" s="403" t="s">
        <v>449</v>
      </c>
      <c r="AP22" s="404"/>
      <c r="AQ22" s="404"/>
      <c r="AR22" s="404"/>
      <c r="AS22" s="404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7"/>
      <c r="BE22" s="34"/>
      <c r="BF22" s="54"/>
      <c r="BG22" s="55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M22" s="54"/>
    </row>
    <row r="23" spans="2:91" ht="15" customHeight="1">
      <c r="B23" s="417"/>
      <c r="C23" s="418"/>
      <c r="D23" s="174" t="s">
        <v>390</v>
      </c>
      <c r="E23" s="175"/>
      <c r="F23" s="175"/>
      <c r="G23" s="175"/>
      <c r="H23" s="175"/>
      <c r="I23" s="175"/>
      <c r="J23" s="175"/>
      <c r="K23" s="175"/>
      <c r="L23" s="401" t="s">
        <v>393</v>
      </c>
      <c r="M23" s="402"/>
      <c r="N23" s="402"/>
      <c r="O23" s="402"/>
      <c r="P23" s="402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19"/>
      <c r="AB23" s="144"/>
      <c r="AC23" s="426"/>
      <c r="AD23" s="427"/>
      <c r="AE23" s="428"/>
      <c r="AF23" s="401" t="s">
        <v>447</v>
      </c>
      <c r="AG23" s="402"/>
      <c r="AH23" s="402"/>
      <c r="AI23" s="402"/>
      <c r="AJ23" s="402"/>
      <c r="AK23" s="191"/>
      <c r="AL23" s="191"/>
      <c r="AM23" s="117"/>
      <c r="AN23" s="116"/>
      <c r="AO23" s="401" t="s">
        <v>447</v>
      </c>
      <c r="AP23" s="402"/>
      <c r="AQ23" s="402"/>
      <c r="AR23" s="402"/>
      <c r="AS23" s="402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7"/>
      <c r="BE23" s="34"/>
      <c r="BF23" s="54"/>
      <c r="BG23" s="55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M23" s="54"/>
    </row>
    <row r="24" spans="2:91" ht="15" customHeight="1" thickBot="1">
      <c r="B24" s="419"/>
      <c r="C24" s="420"/>
      <c r="D24" s="179"/>
      <c r="E24" s="180"/>
      <c r="F24" s="180"/>
      <c r="G24" s="180"/>
      <c r="H24" s="180"/>
      <c r="I24" s="180"/>
      <c r="J24" s="180"/>
      <c r="K24" s="180"/>
      <c r="L24" s="399"/>
      <c r="M24" s="400"/>
      <c r="N24" s="400"/>
      <c r="O24" s="400"/>
      <c r="P24" s="400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3"/>
      <c r="AB24" s="144"/>
      <c r="AC24" s="429"/>
      <c r="AD24" s="430"/>
      <c r="AE24" s="431"/>
      <c r="AF24" s="399"/>
      <c r="AG24" s="400"/>
      <c r="AH24" s="400"/>
      <c r="AI24" s="400"/>
      <c r="AJ24" s="400"/>
      <c r="AK24" s="192"/>
      <c r="AL24" s="192"/>
      <c r="AM24" s="180"/>
      <c r="AN24" s="184"/>
      <c r="AO24" s="399"/>
      <c r="AP24" s="400"/>
      <c r="AQ24" s="400"/>
      <c r="AR24" s="400"/>
      <c r="AS24" s="400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5"/>
      <c r="BE24" s="34"/>
      <c r="BF24" s="54"/>
      <c r="BG24" s="55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M24" s="54"/>
    </row>
    <row r="25" spans="2:91" ht="15" customHeight="1">
      <c r="B25" s="415" t="s">
        <v>77</v>
      </c>
      <c r="C25" s="416"/>
      <c r="D25" s="169" t="s">
        <v>408</v>
      </c>
      <c r="E25" s="170"/>
      <c r="F25" s="170"/>
      <c r="G25" s="170"/>
      <c r="H25" s="170"/>
      <c r="I25" s="170"/>
      <c r="J25" s="170"/>
      <c r="K25" s="170"/>
      <c r="L25" s="397" t="s">
        <v>411</v>
      </c>
      <c r="M25" s="398"/>
      <c r="N25" s="398"/>
      <c r="O25" s="398"/>
      <c r="P25" s="398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18"/>
      <c r="AB25" s="144"/>
      <c r="AC25" s="423" t="s">
        <v>77</v>
      </c>
      <c r="AD25" s="424"/>
      <c r="AE25" s="425"/>
      <c r="AF25" s="397" t="s">
        <v>453</v>
      </c>
      <c r="AG25" s="398"/>
      <c r="AH25" s="398"/>
      <c r="AI25" s="398"/>
      <c r="AJ25" s="398"/>
      <c r="AK25" s="190"/>
      <c r="AL25" s="190"/>
      <c r="AM25" s="170"/>
      <c r="AN25" s="115"/>
      <c r="AO25" s="397" t="s">
        <v>455</v>
      </c>
      <c r="AP25" s="398"/>
      <c r="AQ25" s="398"/>
      <c r="AR25" s="398"/>
      <c r="AS25" s="398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3"/>
      <c r="BE25" s="34"/>
      <c r="BF25" s="34"/>
      <c r="BG25" s="55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M25" s="54"/>
    </row>
    <row r="26" spans="2:91" ht="15" customHeight="1">
      <c r="B26" s="417"/>
      <c r="C26" s="418"/>
      <c r="D26" s="174" t="s">
        <v>410</v>
      </c>
      <c r="E26" s="175"/>
      <c r="F26" s="175"/>
      <c r="G26" s="175"/>
      <c r="H26" s="175"/>
      <c r="I26" s="175"/>
      <c r="J26" s="175"/>
      <c r="K26" s="175"/>
      <c r="L26" s="401" t="s">
        <v>413</v>
      </c>
      <c r="M26" s="402"/>
      <c r="N26" s="402"/>
      <c r="O26" s="402"/>
      <c r="P26" s="402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19"/>
      <c r="AB26" s="144"/>
      <c r="AC26" s="426"/>
      <c r="AD26" s="427"/>
      <c r="AE26" s="428"/>
      <c r="AF26" s="401" t="s">
        <v>447</v>
      </c>
      <c r="AG26" s="402"/>
      <c r="AH26" s="402"/>
      <c r="AI26" s="402"/>
      <c r="AJ26" s="402"/>
      <c r="AK26" s="191"/>
      <c r="AL26" s="191"/>
      <c r="AM26" s="117"/>
      <c r="AN26" s="116"/>
      <c r="AO26" s="401" t="s">
        <v>457</v>
      </c>
      <c r="AP26" s="402"/>
      <c r="AQ26" s="402"/>
      <c r="AR26" s="402"/>
      <c r="AS26" s="402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7"/>
      <c r="BE26" s="34"/>
      <c r="BF26" s="34"/>
      <c r="BG26" s="55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M26" s="54"/>
    </row>
    <row r="27" spans="2:91" ht="15" customHeight="1">
      <c r="B27" s="417"/>
      <c r="C27" s="418"/>
      <c r="D27" s="178" t="s">
        <v>409</v>
      </c>
      <c r="E27" s="175"/>
      <c r="F27" s="175"/>
      <c r="G27" s="175"/>
      <c r="H27" s="175"/>
      <c r="I27" s="175"/>
      <c r="J27" s="175"/>
      <c r="K27" s="175"/>
      <c r="L27" s="403" t="s">
        <v>412</v>
      </c>
      <c r="M27" s="404"/>
      <c r="N27" s="404"/>
      <c r="O27" s="404"/>
      <c r="P27" s="404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19"/>
      <c r="AB27" s="144"/>
      <c r="AC27" s="426"/>
      <c r="AD27" s="427"/>
      <c r="AE27" s="428"/>
      <c r="AF27" s="403" t="s">
        <v>454</v>
      </c>
      <c r="AG27" s="404"/>
      <c r="AH27" s="404"/>
      <c r="AI27" s="404"/>
      <c r="AJ27" s="404"/>
      <c r="AK27" s="191"/>
      <c r="AL27" s="191"/>
      <c r="AM27" s="117"/>
      <c r="AN27" s="116"/>
      <c r="AO27" s="403" t="s">
        <v>456</v>
      </c>
      <c r="AP27" s="404"/>
      <c r="AQ27" s="404"/>
      <c r="AR27" s="404"/>
      <c r="AS27" s="404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7"/>
      <c r="BE27" s="34"/>
      <c r="BF27" s="34"/>
      <c r="BG27" s="55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M27" s="54"/>
    </row>
    <row r="28" spans="2:91" ht="15" customHeight="1">
      <c r="B28" s="417"/>
      <c r="C28" s="418"/>
      <c r="D28" s="174" t="s">
        <v>410</v>
      </c>
      <c r="E28" s="175"/>
      <c r="F28" s="175"/>
      <c r="G28" s="175"/>
      <c r="H28" s="175"/>
      <c r="I28" s="175"/>
      <c r="J28" s="175"/>
      <c r="K28" s="175"/>
      <c r="L28" s="401" t="s">
        <v>413</v>
      </c>
      <c r="M28" s="402"/>
      <c r="N28" s="402"/>
      <c r="O28" s="402"/>
      <c r="P28" s="402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19"/>
      <c r="AB28" s="144"/>
      <c r="AC28" s="426"/>
      <c r="AD28" s="427"/>
      <c r="AE28" s="428"/>
      <c r="AF28" s="401" t="s">
        <v>447</v>
      </c>
      <c r="AG28" s="402"/>
      <c r="AH28" s="402"/>
      <c r="AI28" s="402"/>
      <c r="AJ28" s="402"/>
      <c r="AK28" s="191"/>
      <c r="AL28" s="191"/>
      <c r="AM28" s="117"/>
      <c r="AN28" s="116"/>
      <c r="AO28" s="401" t="s">
        <v>457</v>
      </c>
      <c r="AP28" s="402"/>
      <c r="AQ28" s="402"/>
      <c r="AR28" s="402"/>
      <c r="AS28" s="402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7"/>
      <c r="BE28" s="34"/>
      <c r="BF28" s="34"/>
      <c r="BG28" s="55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M28" s="54"/>
    </row>
    <row r="29" spans="2:91" ht="15" customHeight="1" thickBot="1">
      <c r="B29" s="419"/>
      <c r="C29" s="420"/>
      <c r="D29" s="179"/>
      <c r="E29" s="180"/>
      <c r="F29" s="180"/>
      <c r="G29" s="180"/>
      <c r="H29" s="180"/>
      <c r="I29" s="180"/>
      <c r="J29" s="180"/>
      <c r="K29" s="180"/>
      <c r="L29" s="399"/>
      <c r="M29" s="400"/>
      <c r="N29" s="400"/>
      <c r="O29" s="400"/>
      <c r="P29" s="400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3"/>
      <c r="AB29" s="144"/>
      <c r="AC29" s="429"/>
      <c r="AD29" s="430"/>
      <c r="AE29" s="431"/>
      <c r="AF29" s="399"/>
      <c r="AG29" s="400"/>
      <c r="AH29" s="400"/>
      <c r="AI29" s="400"/>
      <c r="AJ29" s="400"/>
      <c r="AK29" s="192"/>
      <c r="AL29" s="192"/>
      <c r="AM29" s="180"/>
      <c r="AN29" s="184"/>
      <c r="AO29" s="399"/>
      <c r="AP29" s="400"/>
      <c r="AQ29" s="400"/>
      <c r="AR29" s="400"/>
      <c r="AS29" s="400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5"/>
      <c r="BE29" s="34"/>
      <c r="BF29" s="34"/>
      <c r="BG29" s="55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M29" s="54"/>
    </row>
    <row r="30" spans="3:85" ht="9" customHeight="1">
      <c r="C30" s="188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02"/>
      <c r="Y30" s="102"/>
      <c r="Z30" s="102"/>
      <c r="AA30" s="102"/>
      <c r="AB30" s="102"/>
      <c r="AC30" s="102"/>
      <c r="AD30" s="102"/>
      <c r="AE30" s="59"/>
      <c r="AF30" s="59"/>
      <c r="AG30" s="59"/>
      <c r="AJ30" s="194"/>
      <c r="AK30" s="194"/>
      <c r="AL30" s="195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5"/>
      <c r="BT30" s="55"/>
      <c r="BU30" s="55"/>
      <c r="BV30" s="55"/>
      <c r="BW30" s="55"/>
      <c r="BX30" s="55"/>
      <c r="BY30" s="55"/>
      <c r="CG30" s="54"/>
    </row>
    <row r="31" spans="3:80" ht="9" customHeight="1">
      <c r="C31" s="188"/>
      <c r="D31" s="383" t="s">
        <v>112</v>
      </c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I31" s="196"/>
      <c r="AJ31" s="198"/>
      <c r="AK31" s="198"/>
      <c r="AL31" s="188"/>
      <c r="AM31" s="383" t="s">
        <v>117</v>
      </c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128"/>
      <c r="BP31" s="128"/>
      <c r="BQ31" s="54"/>
      <c r="BR31" s="54"/>
      <c r="BS31" s="54"/>
      <c r="BT31" s="54"/>
      <c r="BU31" s="54"/>
      <c r="BV31" s="57"/>
      <c r="BW31" s="57"/>
      <c r="BX31" s="57"/>
      <c r="BY31" s="57"/>
      <c r="BZ31" s="57"/>
      <c r="CA31" s="57"/>
      <c r="CB31" s="57"/>
    </row>
    <row r="32" spans="3:80" ht="9" customHeight="1">
      <c r="C32" s="188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I32" s="196"/>
      <c r="AJ32" s="198"/>
      <c r="AK32" s="198"/>
      <c r="AL32" s="188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128"/>
      <c r="BP32" s="128"/>
      <c r="BQ32" s="54"/>
      <c r="BR32" s="54"/>
      <c r="BS32" s="54"/>
      <c r="BT32" s="54"/>
      <c r="BU32" s="54"/>
      <c r="BV32" s="57"/>
      <c r="BW32" s="57"/>
      <c r="BX32" s="57"/>
      <c r="BY32" s="57"/>
      <c r="BZ32" s="57"/>
      <c r="CA32" s="57"/>
      <c r="CB32" s="57"/>
    </row>
    <row r="33" spans="3:80" ht="9" customHeight="1" thickBot="1">
      <c r="C33" s="188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I33" s="196"/>
      <c r="AJ33" s="198"/>
      <c r="AK33" s="198"/>
      <c r="AL33" s="188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128"/>
      <c r="BP33" s="128"/>
      <c r="BQ33" s="54"/>
      <c r="BR33" s="54"/>
      <c r="BS33" s="54"/>
      <c r="BT33" s="54"/>
      <c r="BU33" s="54"/>
      <c r="BV33" s="57"/>
      <c r="BW33" s="57"/>
      <c r="BX33" s="57"/>
      <c r="BY33" s="57"/>
      <c r="BZ33" s="57"/>
      <c r="CA33" s="57"/>
      <c r="CB33" s="57"/>
    </row>
    <row r="34" spans="1:80" ht="9" customHeight="1" thickBot="1">
      <c r="A34" s="258"/>
      <c r="B34" s="259"/>
      <c r="C34" s="260"/>
      <c r="D34" s="297" t="s">
        <v>157</v>
      </c>
      <c r="E34" s="298"/>
      <c r="F34" s="301" t="str">
        <f>D36</f>
        <v>石川竜郎</v>
      </c>
      <c r="G34" s="302"/>
      <c r="H34" s="302"/>
      <c r="I34" s="303"/>
      <c r="J34" s="304" t="str">
        <f>D39</f>
        <v>竹川慶二</v>
      </c>
      <c r="K34" s="302"/>
      <c r="L34" s="302"/>
      <c r="M34" s="303"/>
      <c r="N34" s="304" t="str">
        <f>D42</f>
        <v>濱岡直貴</v>
      </c>
      <c r="O34" s="302"/>
      <c r="P34" s="302"/>
      <c r="Q34" s="303"/>
      <c r="R34" s="304" t="str">
        <f>D45</f>
        <v>今井康浩</v>
      </c>
      <c r="S34" s="302"/>
      <c r="T34" s="302"/>
      <c r="U34" s="372"/>
      <c r="V34" s="282" t="s">
        <v>60</v>
      </c>
      <c r="W34" s="283"/>
      <c r="X34" s="283"/>
      <c r="Y34" s="284"/>
      <c r="Z34" s="54"/>
      <c r="AA34" s="287" t="s">
        <v>66</v>
      </c>
      <c r="AB34" s="289"/>
      <c r="AC34" s="287" t="s">
        <v>67</v>
      </c>
      <c r="AD34" s="288"/>
      <c r="AE34" s="289"/>
      <c r="AF34" s="368" t="s">
        <v>68</v>
      </c>
      <c r="AG34" s="369"/>
      <c r="AH34" s="370"/>
      <c r="AI34" s="196"/>
      <c r="AJ34" s="237"/>
      <c r="AK34" s="238"/>
      <c r="AL34" s="188"/>
      <c r="AM34" s="145" t="s">
        <v>414</v>
      </c>
      <c r="AN34" s="146" t="s">
        <v>290</v>
      </c>
      <c r="AO34" s="315" t="s">
        <v>125</v>
      </c>
      <c r="AP34" s="315"/>
      <c r="AQ34" s="315"/>
      <c r="AR34" s="316"/>
      <c r="AS34" s="55"/>
      <c r="AT34" s="55"/>
      <c r="AU34" s="55"/>
      <c r="AV34" s="55"/>
      <c r="AW34" s="13"/>
      <c r="AX34" s="13"/>
      <c r="AY34" s="13"/>
      <c r="AZ34" s="13"/>
      <c r="BA34" s="13"/>
      <c r="BB34" s="13"/>
      <c r="BC34" s="55"/>
      <c r="BD34" s="55"/>
      <c r="BE34" s="54"/>
      <c r="BF34" s="54"/>
      <c r="BG34" s="54"/>
      <c r="BH34" s="54"/>
      <c r="BI34" s="59"/>
      <c r="BJ34" s="59"/>
      <c r="BK34" s="59"/>
      <c r="BL34" s="59"/>
      <c r="BM34" s="59"/>
      <c r="BN34" s="59"/>
      <c r="BO34" s="59"/>
      <c r="BP34" s="54"/>
      <c r="BQ34" s="54"/>
      <c r="BR34" s="54"/>
      <c r="BS34" s="54"/>
      <c r="BT34" s="54"/>
      <c r="BU34" s="54"/>
      <c r="BV34" s="57"/>
      <c r="BW34" s="57"/>
      <c r="BX34" s="57"/>
      <c r="BY34" s="57"/>
      <c r="BZ34" s="57"/>
      <c r="CA34" s="57"/>
      <c r="CB34" s="57"/>
    </row>
    <row r="35" spans="1:80" ht="9" customHeight="1" thickBot="1" thickTop="1">
      <c r="A35" s="258"/>
      <c r="B35" s="259"/>
      <c r="C35" s="260"/>
      <c r="D35" s="299"/>
      <c r="E35" s="300"/>
      <c r="F35" s="290" t="str">
        <f>D37</f>
        <v>伊東宏晃</v>
      </c>
      <c r="G35" s="291"/>
      <c r="H35" s="291"/>
      <c r="I35" s="292"/>
      <c r="J35" s="293" t="str">
        <f>D40</f>
        <v>長原芽美</v>
      </c>
      <c r="K35" s="291"/>
      <c r="L35" s="291"/>
      <c r="M35" s="292"/>
      <c r="N35" s="293" t="str">
        <f>D43</f>
        <v>田中慎也</v>
      </c>
      <c r="O35" s="291"/>
      <c r="P35" s="291"/>
      <c r="Q35" s="292"/>
      <c r="R35" s="293" t="str">
        <f>D46</f>
        <v>曽我部雅勝</v>
      </c>
      <c r="S35" s="291"/>
      <c r="T35" s="291"/>
      <c r="U35" s="371"/>
      <c r="V35" s="294" t="s">
        <v>61</v>
      </c>
      <c r="W35" s="295"/>
      <c r="X35" s="295"/>
      <c r="Y35" s="296"/>
      <c r="Z35" s="54"/>
      <c r="AA35" s="62" t="s">
        <v>69</v>
      </c>
      <c r="AB35" s="63" t="s">
        <v>70</v>
      </c>
      <c r="AC35" s="62" t="s">
        <v>40</v>
      </c>
      <c r="AD35" s="63" t="s">
        <v>71</v>
      </c>
      <c r="AE35" s="64" t="s">
        <v>72</v>
      </c>
      <c r="AF35" s="63" t="s">
        <v>103</v>
      </c>
      <c r="AG35" s="63" t="s">
        <v>71</v>
      </c>
      <c r="AH35" s="64" t="s">
        <v>72</v>
      </c>
      <c r="AI35" s="196"/>
      <c r="AJ35" s="237"/>
      <c r="AK35" s="238"/>
      <c r="AL35" s="188"/>
      <c r="AM35" s="147" t="s">
        <v>283</v>
      </c>
      <c r="AN35" s="148" t="s">
        <v>416</v>
      </c>
      <c r="AO35" s="318"/>
      <c r="AP35" s="318"/>
      <c r="AQ35" s="318"/>
      <c r="AR35" s="319"/>
      <c r="AS35" s="104"/>
      <c r="AT35" s="206">
        <v>21</v>
      </c>
      <c r="AU35" s="206">
        <v>21</v>
      </c>
      <c r="AV35" s="216"/>
      <c r="AW35" s="1"/>
      <c r="AX35" s="1"/>
      <c r="AY35" s="1"/>
      <c r="AZ35" s="13"/>
      <c r="BA35" s="13"/>
      <c r="BB35" s="13"/>
      <c r="BC35" s="55"/>
      <c r="BD35" s="55"/>
      <c r="BE35" s="54"/>
      <c r="BF35" s="54"/>
      <c r="BG35" s="54"/>
      <c r="BH35" s="54"/>
      <c r="BI35" s="59"/>
      <c r="BJ35" s="59"/>
      <c r="BK35" s="59"/>
      <c r="BL35" s="59"/>
      <c r="BM35" s="59"/>
      <c r="BN35" s="59"/>
      <c r="BO35" s="59"/>
      <c r="BP35" s="54"/>
      <c r="BQ35" s="54"/>
      <c r="BR35" s="54"/>
      <c r="BS35" s="54"/>
      <c r="BT35" s="54"/>
      <c r="BU35" s="54"/>
      <c r="BV35" s="57"/>
      <c r="BW35" s="57"/>
      <c r="BX35" s="57"/>
      <c r="BY35" s="57"/>
      <c r="BZ35" s="57"/>
      <c r="CA35" s="57"/>
      <c r="CB35" s="57"/>
    </row>
    <row r="36" spans="1:80" ht="9" customHeight="1" thickTop="1">
      <c r="A36" s="258"/>
      <c r="B36" s="259"/>
      <c r="C36" s="260"/>
      <c r="D36" s="2" t="s">
        <v>148</v>
      </c>
      <c r="E36" s="3" t="s">
        <v>154</v>
      </c>
      <c r="F36" s="361"/>
      <c r="G36" s="362"/>
      <c r="H36" s="362"/>
      <c r="I36" s="363"/>
      <c r="J36" s="157">
        <v>10</v>
      </c>
      <c r="K36" s="41" t="str">
        <f>IF(J36="","","-")</f>
        <v>-</v>
      </c>
      <c r="L36" s="164">
        <v>21</v>
      </c>
      <c r="M36" s="366" t="str">
        <f>IF(J36&lt;&gt;"",IF(J36&gt;L36,IF(J37&gt;L37,"○",IF(J38&gt;L38,"○","×")),IF(J37&gt;L37,IF(J38&gt;L38,"○","×"),"×")),"")</f>
        <v>×</v>
      </c>
      <c r="N36" s="157">
        <v>15</v>
      </c>
      <c r="O36" s="42" t="str">
        <f aca="true" t="shared" si="0" ref="O36:O41">IF(N36="","","-")</f>
        <v>-</v>
      </c>
      <c r="P36" s="167">
        <v>21</v>
      </c>
      <c r="Q36" s="366" t="str">
        <f>IF(N36&lt;&gt;"",IF(N36&gt;P36,IF(N37&gt;P37,"○",IF(N38&gt;P38,"○","×")),IF(N37&gt;P37,IF(N38&gt;P38,"○","×"),"×")),"")</f>
        <v>×</v>
      </c>
      <c r="R36" s="168">
        <v>21</v>
      </c>
      <c r="S36" s="42" t="str">
        <f aca="true" t="shared" si="1" ref="S36:S44">IF(R36="","","-")</f>
        <v>-</v>
      </c>
      <c r="T36" s="164">
        <v>12</v>
      </c>
      <c r="U36" s="367" t="str">
        <f>IF(R36&lt;&gt;"",IF(R36&gt;T36,IF(R37&gt;T37,"○",IF(R38&gt;T38,"○","×")),IF(R37&gt;T37,IF(R38&gt;T38,"○","×"),"×")),"")</f>
        <v>×</v>
      </c>
      <c r="V36" s="354" t="s">
        <v>143</v>
      </c>
      <c r="W36" s="355"/>
      <c r="X36" s="355"/>
      <c r="Y36" s="356"/>
      <c r="Z36" s="135"/>
      <c r="AA36" s="75"/>
      <c r="AB36" s="76"/>
      <c r="AC36" s="60"/>
      <c r="AD36" s="61"/>
      <c r="AE36" s="70"/>
      <c r="AF36" s="76"/>
      <c r="AG36" s="76"/>
      <c r="AH36" s="77"/>
      <c r="AI36" s="196"/>
      <c r="AJ36" s="237"/>
      <c r="AK36" s="238"/>
      <c r="AL36" s="188"/>
      <c r="AM36" s="88"/>
      <c r="AN36" s="141"/>
      <c r="AO36" s="137"/>
      <c r="AP36" s="137"/>
      <c r="AQ36" s="137"/>
      <c r="AR36" s="137"/>
      <c r="AS36" s="1"/>
      <c r="AT36" s="1"/>
      <c r="AU36" s="1"/>
      <c r="AV36" s="120"/>
      <c r="AW36" s="103"/>
      <c r="AX36" s="103"/>
      <c r="AY36" s="103"/>
      <c r="AZ36" s="112"/>
      <c r="BA36" s="214"/>
      <c r="BB36" s="13"/>
      <c r="BC36" s="13"/>
      <c r="BD36" s="55"/>
      <c r="BE36" s="54"/>
      <c r="BF36" s="54"/>
      <c r="BG36" s="54"/>
      <c r="BH36" s="54"/>
      <c r="BI36" s="59"/>
      <c r="BJ36" s="59"/>
      <c r="BK36" s="59"/>
      <c r="BL36" s="59"/>
      <c r="BM36" s="59"/>
      <c r="BN36" s="59"/>
      <c r="BO36" s="59"/>
      <c r="BP36" s="54"/>
      <c r="BQ36" s="54"/>
      <c r="BR36" s="54"/>
      <c r="BS36" s="54"/>
      <c r="BT36" s="54"/>
      <c r="BU36" s="54"/>
      <c r="BV36" s="57"/>
      <c r="BW36" s="57"/>
      <c r="BX36" s="57"/>
      <c r="BY36" s="57"/>
      <c r="BZ36" s="57"/>
      <c r="CA36" s="57"/>
      <c r="CB36" s="57"/>
    </row>
    <row r="37" spans="1:80" ht="9" customHeight="1">
      <c r="A37" s="258"/>
      <c r="B37" s="259"/>
      <c r="C37" s="260"/>
      <c r="D37" s="2" t="s">
        <v>149</v>
      </c>
      <c r="E37" s="3" t="s">
        <v>154</v>
      </c>
      <c r="F37" s="364"/>
      <c r="G37" s="341"/>
      <c r="H37" s="341"/>
      <c r="I37" s="348"/>
      <c r="J37" s="157">
        <v>16</v>
      </c>
      <c r="K37" s="41" t="str">
        <f>IF(J37="","","-")</f>
        <v>-</v>
      </c>
      <c r="L37" s="165">
        <v>21</v>
      </c>
      <c r="M37" s="358"/>
      <c r="N37" s="157">
        <v>21</v>
      </c>
      <c r="O37" s="41" t="str">
        <f t="shared" si="0"/>
        <v>-</v>
      </c>
      <c r="P37" s="164">
        <v>15</v>
      </c>
      <c r="Q37" s="358"/>
      <c r="R37" s="157">
        <v>15</v>
      </c>
      <c r="S37" s="41" t="str">
        <f t="shared" si="1"/>
        <v>-</v>
      </c>
      <c r="T37" s="164">
        <v>21</v>
      </c>
      <c r="U37" s="352"/>
      <c r="V37" s="331"/>
      <c r="W37" s="332"/>
      <c r="X37" s="332"/>
      <c r="Y37" s="333"/>
      <c r="Z37" s="135"/>
      <c r="AA37" s="75">
        <f>COUNTIF(F36:U38,"○")</f>
        <v>0</v>
      </c>
      <c r="AB37" s="76">
        <f>COUNTIF(F36:U38,"×")</f>
        <v>3</v>
      </c>
      <c r="AC37" s="72">
        <f>(IF((F36&gt;H36),1,0))+(IF((F37&gt;H37),1,0))+(IF((F38&gt;H38),1,0))+(IF((J36&gt;L36),1,0))+(IF((J37&gt;L37),1,0))+(IF((J38&gt;L38),1,0))+(IF((N36&gt;P36),1,0))+(IF((N37&gt;P37),1,0))+(IF((N38&gt;P38),1,0))+(IF((R36&gt;T36),1,0))+(IF((R37&gt;T37),1,0))+(IF((R38&gt;T38),1,0))</f>
        <v>2</v>
      </c>
      <c r="AD37" s="73">
        <f>(IF((F36&lt;H36),1,0))+(IF((F37&lt;H37),1,0))+(IF((F38&lt;H38),1,0))+(IF((J36&lt;L36),1,0))+(IF((J37&lt;L37),1,0))+(IF((J38&lt;L38),1,0))+(IF((N36&lt;P36),1,0))+(IF((N37&lt;P37),1,0))+(IF((N38&lt;P38),1,0))+(IF((R36&lt;T36),1,0))+(IF((R37&lt;T37),1,0))+(IF((R38&lt;T38),1,0))</f>
        <v>6</v>
      </c>
      <c r="AE37" s="74">
        <f>AC37-AD37</f>
        <v>-4</v>
      </c>
      <c r="AF37" s="76">
        <f>SUM(F36:F38,J36:J38,N36:N38,R36:R38)</f>
        <v>133</v>
      </c>
      <c r="AG37" s="76">
        <f>SUM(H36:H38,L36:L38,P36:P38,T36:T38)</f>
        <v>153</v>
      </c>
      <c r="AH37" s="77">
        <f>AF37-AG37</f>
        <v>-20</v>
      </c>
      <c r="AI37" s="196"/>
      <c r="AJ37" s="237"/>
      <c r="AK37" s="238"/>
      <c r="AL37" s="188"/>
      <c r="AM37" s="145" t="s">
        <v>105</v>
      </c>
      <c r="AN37" s="146" t="s">
        <v>58</v>
      </c>
      <c r="AO37" s="314" t="s">
        <v>127</v>
      </c>
      <c r="AP37" s="315"/>
      <c r="AQ37" s="315"/>
      <c r="AR37" s="316"/>
      <c r="AS37" s="18"/>
      <c r="AT37" s="151">
        <v>18</v>
      </c>
      <c r="AU37" s="151">
        <v>17</v>
      </c>
      <c r="AV37" s="152"/>
      <c r="AW37" s="1"/>
      <c r="AX37" s="1"/>
      <c r="AY37" s="1"/>
      <c r="AZ37" s="13"/>
      <c r="BA37" s="214"/>
      <c r="BB37" s="1"/>
      <c r="BC37" s="1"/>
      <c r="BD37" s="55"/>
      <c r="BE37" s="88" t="s">
        <v>418</v>
      </c>
      <c r="BF37" s="54"/>
      <c r="BG37" s="54"/>
      <c r="BH37" s="54"/>
      <c r="BI37" s="59"/>
      <c r="BJ37" s="59"/>
      <c r="BK37" s="59"/>
      <c r="BL37" s="59"/>
      <c r="BM37" s="59"/>
      <c r="BN37" s="59"/>
      <c r="BO37" s="59"/>
      <c r="BP37" s="54"/>
      <c r="BQ37" s="54"/>
      <c r="BR37" s="54"/>
      <c r="BS37" s="54"/>
      <c r="BT37" s="54"/>
      <c r="BU37" s="54"/>
      <c r="BV37" s="57"/>
      <c r="BW37" s="57"/>
      <c r="BX37" s="57"/>
      <c r="BY37" s="57"/>
      <c r="BZ37" s="57"/>
      <c r="CA37" s="57"/>
      <c r="CB37" s="57"/>
    </row>
    <row r="38" spans="1:80" ht="9" customHeight="1" thickBot="1">
      <c r="A38" s="258"/>
      <c r="B38" s="259"/>
      <c r="C38" s="260"/>
      <c r="D38" s="7"/>
      <c r="E38" s="8"/>
      <c r="F38" s="365"/>
      <c r="G38" s="350"/>
      <c r="H38" s="350"/>
      <c r="I38" s="351"/>
      <c r="J38" s="159"/>
      <c r="K38" s="41">
        <f>IF(J38="","","-")</f>
      </c>
      <c r="L38" s="166"/>
      <c r="M38" s="359"/>
      <c r="N38" s="159">
        <v>16</v>
      </c>
      <c r="O38" s="43" t="str">
        <f t="shared" si="0"/>
        <v>-</v>
      </c>
      <c r="P38" s="166">
        <v>21</v>
      </c>
      <c r="Q38" s="358"/>
      <c r="R38" s="159">
        <v>19</v>
      </c>
      <c r="S38" s="43" t="str">
        <f t="shared" si="1"/>
        <v>-</v>
      </c>
      <c r="T38" s="166">
        <v>21</v>
      </c>
      <c r="U38" s="352"/>
      <c r="V38" s="35">
        <f>AA37</f>
        <v>0</v>
      </c>
      <c r="W38" s="36" t="s">
        <v>102</v>
      </c>
      <c r="X38" s="36">
        <f>AB37</f>
        <v>3</v>
      </c>
      <c r="Y38" s="37" t="s">
        <v>70</v>
      </c>
      <c r="Z38" s="135"/>
      <c r="AA38" s="75"/>
      <c r="AB38" s="76"/>
      <c r="AC38" s="75"/>
      <c r="AD38" s="76"/>
      <c r="AE38" s="77"/>
      <c r="AF38" s="76"/>
      <c r="AG38" s="76"/>
      <c r="AH38" s="77"/>
      <c r="AI38" s="196"/>
      <c r="AJ38" s="237"/>
      <c r="AK38" s="238"/>
      <c r="AL38" s="188"/>
      <c r="AM38" s="147" t="s">
        <v>92</v>
      </c>
      <c r="AN38" s="148" t="s">
        <v>58</v>
      </c>
      <c r="AO38" s="317"/>
      <c r="AP38" s="318"/>
      <c r="AQ38" s="318"/>
      <c r="AR38" s="319"/>
      <c r="AS38" s="1"/>
      <c r="AT38" s="1"/>
      <c r="AU38" s="1"/>
      <c r="AV38" s="1"/>
      <c r="AW38" s="1"/>
      <c r="AX38" s="1"/>
      <c r="AY38" s="1"/>
      <c r="AZ38" s="13"/>
      <c r="BA38" s="215">
        <v>22</v>
      </c>
      <c r="BB38" s="153">
        <v>21</v>
      </c>
      <c r="BC38" s="153"/>
      <c r="BD38" s="55"/>
      <c r="BE38" s="405" t="s">
        <v>420</v>
      </c>
      <c r="BF38" s="406"/>
      <c r="BG38" s="406"/>
      <c r="BH38" s="406"/>
      <c r="BI38" s="406"/>
      <c r="BJ38" s="406" t="s">
        <v>423</v>
      </c>
      <c r="BK38" s="406"/>
      <c r="BL38" s="406"/>
      <c r="BM38" s="406"/>
      <c r="BN38" s="410"/>
      <c r="BO38" s="16"/>
      <c r="BP38" s="54"/>
      <c r="BQ38" s="54"/>
      <c r="BR38" s="54"/>
      <c r="BS38" s="54"/>
      <c r="BT38" s="54"/>
      <c r="BU38" s="54"/>
      <c r="BV38" s="57"/>
      <c r="BW38" s="57"/>
      <c r="BX38" s="57"/>
      <c r="BY38" s="57"/>
      <c r="BZ38" s="57"/>
      <c r="CA38" s="57"/>
      <c r="CB38" s="57"/>
    </row>
    <row r="39" spans="1:80" ht="9" customHeight="1" thickTop="1">
      <c r="A39" s="258"/>
      <c r="B39" s="259"/>
      <c r="C39" s="260"/>
      <c r="D39" s="2" t="s">
        <v>106</v>
      </c>
      <c r="E39" s="11" t="s">
        <v>154</v>
      </c>
      <c r="F39" s="44">
        <f>IF(L36="","",L36)</f>
        <v>21</v>
      </c>
      <c r="G39" s="41" t="str">
        <f aca="true" t="shared" si="2" ref="G39:G47">IF(F39="","","-")</f>
        <v>-</v>
      </c>
      <c r="H39" s="45">
        <f>IF(J36="","",J36)</f>
        <v>10</v>
      </c>
      <c r="I39" s="334" t="str">
        <f>IF(M36="","",IF(M36="○","×",IF(M36="×","○")))</f>
        <v>○</v>
      </c>
      <c r="J39" s="337"/>
      <c r="K39" s="338"/>
      <c r="L39" s="338"/>
      <c r="M39" s="347"/>
      <c r="N39" s="157">
        <v>21</v>
      </c>
      <c r="O39" s="41" t="str">
        <f t="shared" si="0"/>
        <v>-</v>
      </c>
      <c r="P39" s="164">
        <v>17</v>
      </c>
      <c r="Q39" s="357" t="str">
        <f>IF(N39&lt;&gt;"",IF(N39&gt;P39,IF(N40&gt;P40,"○",IF(N41&gt;P41,"○","×")),IF(N40&gt;P40,IF(N41&gt;P41,"○","×"),"×")),"")</f>
        <v>○</v>
      </c>
      <c r="R39" s="157">
        <v>21</v>
      </c>
      <c r="S39" s="41" t="str">
        <f t="shared" si="1"/>
        <v>-</v>
      </c>
      <c r="T39" s="164">
        <v>5</v>
      </c>
      <c r="U39" s="360" t="str">
        <f>IF(R39&lt;&gt;"",IF(R39&gt;T39,IF(R40&gt;T40,"○",IF(R41&gt;T41,"○","×")),IF(R40&gt;T40,IF(R41&gt;T41,"○","×"),"×")),"")</f>
        <v>○</v>
      </c>
      <c r="V39" s="328" t="s">
        <v>140</v>
      </c>
      <c r="W39" s="329"/>
      <c r="X39" s="329"/>
      <c r="Y39" s="330"/>
      <c r="Z39" s="135"/>
      <c r="AA39" s="60"/>
      <c r="AB39" s="61"/>
      <c r="AC39" s="60"/>
      <c r="AD39" s="61"/>
      <c r="AE39" s="70"/>
      <c r="AF39" s="61"/>
      <c r="AG39" s="61"/>
      <c r="AH39" s="70"/>
      <c r="AI39" s="196"/>
      <c r="AJ39" s="237"/>
      <c r="AK39" s="238"/>
      <c r="AL39" s="188"/>
      <c r="AM39" s="88"/>
      <c r="AN39" s="141"/>
      <c r="AO39" s="137"/>
      <c r="AP39" s="137"/>
      <c r="AQ39" s="137"/>
      <c r="AR39" s="137"/>
      <c r="AS39" s="1"/>
      <c r="AT39" s="1"/>
      <c r="AU39" s="1"/>
      <c r="AV39" s="1"/>
      <c r="AW39" s="1"/>
      <c r="AX39" s="1"/>
      <c r="AY39" s="1"/>
      <c r="AZ39" s="13"/>
      <c r="BA39" s="470">
        <v>20</v>
      </c>
      <c r="BB39" s="206">
        <v>19</v>
      </c>
      <c r="BC39" s="206"/>
      <c r="BD39" s="107"/>
      <c r="BE39" s="407" t="s">
        <v>422</v>
      </c>
      <c r="BF39" s="408"/>
      <c r="BG39" s="408"/>
      <c r="BH39" s="408"/>
      <c r="BI39" s="408"/>
      <c r="BJ39" s="408" t="s">
        <v>423</v>
      </c>
      <c r="BK39" s="408"/>
      <c r="BL39" s="408"/>
      <c r="BM39" s="408"/>
      <c r="BN39" s="409"/>
      <c r="BO39" s="16"/>
      <c r="BP39" s="54"/>
      <c r="BQ39" s="54"/>
      <c r="BR39" s="54"/>
      <c r="BS39" s="54"/>
      <c r="BT39" s="54"/>
      <c r="BU39" s="54"/>
      <c r="BV39" s="57"/>
      <c r="BW39" s="57"/>
      <c r="BX39" s="57"/>
      <c r="BY39" s="57"/>
      <c r="BZ39" s="57"/>
      <c r="CA39" s="57"/>
      <c r="CB39" s="57"/>
    </row>
    <row r="40" spans="1:80" ht="9" customHeight="1">
      <c r="A40" s="258"/>
      <c r="B40" s="259"/>
      <c r="C40" s="260"/>
      <c r="D40" s="2" t="s">
        <v>150</v>
      </c>
      <c r="E40" s="3" t="s">
        <v>108</v>
      </c>
      <c r="F40" s="44">
        <f>IF(L37="","",L37)</f>
        <v>21</v>
      </c>
      <c r="G40" s="41" t="str">
        <f t="shared" si="2"/>
        <v>-</v>
      </c>
      <c r="H40" s="45">
        <f>IF(J37="","",J37)</f>
        <v>16</v>
      </c>
      <c r="I40" s="335" t="str">
        <f>IF(K37="","",K37)</f>
        <v>-</v>
      </c>
      <c r="J40" s="340"/>
      <c r="K40" s="341"/>
      <c r="L40" s="341"/>
      <c r="M40" s="348"/>
      <c r="N40" s="157">
        <v>21</v>
      </c>
      <c r="O40" s="41" t="str">
        <f t="shared" si="0"/>
        <v>-</v>
      </c>
      <c r="P40" s="164">
        <v>10</v>
      </c>
      <c r="Q40" s="358"/>
      <c r="R40" s="157">
        <v>21</v>
      </c>
      <c r="S40" s="41" t="str">
        <f t="shared" si="1"/>
        <v>-</v>
      </c>
      <c r="T40" s="164">
        <v>14</v>
      </c>
      <c r="U40" s="352"/>
      <c r="V40" s="331"/>
      <c r="W40" s="332"/>
      <c r="X40" s="332"/>
      <c r="Y40" s="333"/>
      <c r="Z40" s="135"/>
      <c r="AA40" s="75">
        <f>COUNTIF(F39:U41,"○")</f>
        <v>3</v>
      </c>
      <c r="AB40" s="76">
        <f>COUNTIF(F39:U41,"×")</f>
        <v>0</v>
      </c>
      <c r="AC40" s="72">
        <f>(IF((F39&gt;H39),1,0))+(IF((F40&gt;H40),1,0))+(IF((F41&gt;H41),1,0))+(IF((J39&gt;L39),1,0))+(IF((J40&gt;L40),1,0))+(IF((J41&gt;L41),1,0))+(IF((N39&gt;P39),1,0))+(IF((N40&gt;P40),1,0))+(IF((N41&gt;P41),1,0))+(IF((R39&gt;T39),1,0))+(IF((R40&gt;T40),1,0))+(IF((R41&gt;T41),1,0))</f>
        <v>6</v>
      </c>
      <c r="AD40" s="73">
        <f>(IF((F39&lt;H39),1,0))+(IF((F40&lt;H40),1,0))+(IF((F41&lt;H41),1,0))+(IF((J39&lt;L39),1,0))+(IF((J40&lt;L40),1,0))+(IF((J41&lt;L41),1,0))+(IF((N39&lt;P39),1,0))+(IF((N40&lt;P40),1,0))+(IF((N41&lt;P41),1,0))+(IF((R39&lt;T39),1,0))+(IF((R40&lt;T40),1,0))+(IF((R41&lt;T41),1,0))</f>
        <v>0</v>
      </c>
      <c r="AE40" s="74">
        <f>AC40-AD40</f>
        <v>6</v>
      </c>
      <c r="AF40" s="76">
        <f>SUM(F39:F41,J39:J41,N39:N41,R39:R41)</f>
        <v>126</v>
      </c>
      <c r="AG40" s="76">
        <f>SUM(H39:H41,L39:L41,P39:P41,T39:T41)</f>
        <v>72</v>
      </c>
      <c r="AH40" s="77">
        <f>AF40-AG40</f>
        <v>54</v>
      </c>
      <c r="AI40" s="196"/>
      <c r="AJ40" s="237"/>
      <c r="AK40" s="238"/>
      <c r="AL40" s="188"/>
      <c r="AM40" s="145" t="s">
        <v>41</v>
      </c>
      <c r="AN40" s="146" t="s">
        <v>37</v>
      </c>
      <c r="AO40" s="305" t="s">
        <v>129</v>
      </c>
      <c r="AP40" s="306"/>
      <c r="AQ40" s="306"/>
      <c r="AR40" s="307"/>
      <c r="AS40" s="1"/>
      <c r="AT40" s="1"/>
      <c r="AU40" s="1"/>
      <c r="AV40" s="1"/>
      <c r="AW40" s="1"/>
      <c r="AX40" s="1"/>
      <c r="AY40" s="1"/>
      <c r="AZ40" s="13"/>
      <c r="BA40" s="121"/>
      <c r="BB40" s="1"/>
      <c r="BC40" s="1"/>
      <c r="BD40" s="13"/>
      <c r="BE40" s="91"/>
      <c r="BF40" s="92"/>
      <c r="BG40" s="92"/>
      <c r="BH40" s="92"/>
      <c r="BI40" s="92"/>
      <c r="BJ40" s="92"/>
      <c r="BK40" s="92"/>
      <c r="BL40" s="92"/>
      <c r="BM40" s="92"/>
      <c r="BN40" s="92"/>
      <c r="BO40" s="96"/>
      <c r="BP40" s="54"/>
      <c r="BQ40" s="54"/>
      <c r="BR40" s="54"/>
      <c r="BS40" s="54"/>
      <c r="BT40" s="54"/>
      <c r="BU40" s="54"/>
      <c r="BV40" s="57"/>
      <c r="BW40" s="57"/>
      <c r="BX40" s="57"/>
      <c r="BY40" s="57"/>
      <c r="BZ40" s="57"/>
      <c r="CA40" s="57"/>
      <c r="CB40" s="57"/>
    </row>
    <row r="41" spans="1:80" ht="9" customHeight="1">
      <c r="A41" s="258"/>
      <c r="B41" s="259"/>
      <c r="C41" s="260"/>
      <c r="D41" s="7"/>
      <c r="E41" s="17"/>
      <c r="F41" s="47">
        <f>IF(L38="","",L38)</f>
      </c>
      <c r="G41" s="41">
        <f t="shared" si="2"/>
      </c>
      <c r="H41" s="48">
        <f>IF(J38="","",J38)</f>
      </c>
      <c r="I41" s="346">
        <f>IF(K38="","",K38)</f>
      </c>
      <c r="J41" s="349"/>
      <c r="K41" s="350"/>
      <c r="L41" s="350"/>
      <c r="M41" s="351"/>
      <c r="N41" s="159"/>
      <c r="O41" s="41">
        <f t="shared" si="0"/>
      </c>
      <c r="P41" s="166"/>
      <c r="Q41" s="359"/>
      <c r="R41" s="159"/>
      <c r="S41" s="43">
        <f t="shared" si="1"/>
      </c>
      <c r="T41" s="166"/>
      <c r="U41" s="353"/>
      <c r="V41" s="35">
        <f>AA40</f>
        <v>3</v>
      </c>
      <c r="W41" s="36" t="s">
        <v>102</v>
      </c>
      <c r="X41" s="36">
        <f>AB40</f>
        <v>0</v>
      </c>
      <c r="Y41" s="37" t="s">
        <v>70</v>
      </c>
      <c r="Z41" s="135"/>
      <c r="AA41" s="83"/>
      <c r="AB41" s="84"/>
      <c r="AC41" s="83"/>
      <c r="AD41" s="84"/>
      <c r="AE41" s="85"/>
      <c r="AF41" s="84"/>
      <c r="AG41" s="84"/>
      <c r="AH41" s="85"/>
      <c r="AI41" s="196"/>
      <c r="AJ41" s="237"/>
      <c r="AK41" s="238"/>
      <c r="AL41" s="188"/>
      <c r="AM41" s="147" t="s">
        <v>42</v>
      </c>
      <c r="AN41" s="148" t="s">
        <v>37</v>
      </c>
      <c r="AO41" s="308"/>
      <c r="AP41" s="309"/>
      <c r="AQ41" s="309"/>
      <c r="AR41" s="310"/>
      <c r="AS41" s="89"/>
      <c r="AT41" s="149">
        <v>18</v>
      </c>
      <c r="AU41" s="149">
        <v>17</v>
      </c>
      <c r="AV41" s="150"/>
      <c r="AW41" s="1"/>
      <c r="AX41" s="1"/>
      <c r="AY41" s="1"/>
      <c r="AZ41" s="13"/>
      <c r="BA41" s="121"/>
      <c r="BB41" s="13"/>
      <c r="BC41" s="13"/>
      <c r="BD41" s="13"/>
      <c r="BE41" s="93" t="s">
        <v>419</v>
      </c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54"/>
      <c r="BQ41" s="54"/>
      <c r="BR41" s="54"/>
      <c r="BS41" s="54"/>
      <c r="BT41" s="54"/>
      <c r="BU41" s="54"/>
      <c r="BV41" s="57"/>
      <c r="BW41" s="57"/>
      <c r="BX41" s="57"/>
      <c r="BY41" s="57"/>
      <c r="BZ41" s="57"/>
      <c r="CA41" s="57"/>
      <c r="CB41" s="57"/>
    </row>
    <row r="42" spans="1:80" ht="9" customHeight="1" thickBot="1">
      <c r="A42" s="258"/>
      <c r="B42" s="259"/>
      <c r="C42" s="260"/>
      <c r="D42" s="15" t="s">
        <v>151</v>
      </c>
      <c r="E42" s="3" t="s">
        <v>155</v>
      </c>
      <c r="F42" s="44">
        <f>IF(P36="","",P36)</f>
        <v>21</v>
      </c>
      <c r="G42" s="46" t="str">
        <f t="shared" si="2"/>
        <v>-</v>
      </c>
      <c r="H42" s="45">
        <f>IF(N36="","",N36)</f>
        <v>15</v>
      </c>
      <c r="I42" s="334" t="str">
        <f>IF(Q36="","",IF(Q36="○","×",IF(Q36="×","○")))</f>
        <v>○</v>
      </c>
      <c r="J42" s="4">
        <f>IF(P39="","",P39)</f>
        <v>17</v>
      </c>
      <c r="K42" s="41" t="str">
        <f aca="true" t="shared" si="3" ref="K42:K47">IF(J42="","","-")</f>
        <v>-</v>
      </c>
      <c r="L42" s="45">
        <f>IF(N39="","",N39)</f>
        <v>21</v>
      </c>
      <c r="M42" s="334" t="str">
        <f>IF(Q39="","",IF(Q39="○","×",IF(Q39="×","○")))</f>
        <v>×</v>
      </c>
      <c r="N42" s="337"/>
      <c r="O42" s="338"/>
      <c r="P42" s="338"/>
      <c r="Q42" s="347"/>
      <c r="R42" s="157">
        <v>21</v>
      </c>
      <c r="S42" s="41" t="str">
        <f t="shared" si="1"/>
        <v>-</v>
      </c>
      <c r="T42" s="164">
        <v>16</v>
      </c>
      <c r="U42" s="352" t="str">
        <f>IF(R42&lt;&gt;"",IF(R42&gt;T42,IF(R43&gt;T43,"○",IF(R44&gt;T44,"○","×")),IF(R43&gt;T43,IF(R44&gt;T44,"○","×"),"×")),"")</f>
        <v>○</v>
      </c>
      <c r="V42" s="328" t="s">
        <v>141</v>
      </c>
      <c r="W42" s="329"/>
      <c r="X42" s="329"/>
      <c r="Y42" s="330"/>
      <c r="Z42" s="135"/>
      <c r="AA42" s="75"/>
      <c r="AB42" s="76"/>
      <c r="AC42" s="75"/>
      <c r="AD42" s="76"/>
      <c r="AE42" s="77"/>
      <c r="AF42" s="76"/>
      <c r="AG42" s="76"/>
      <c r="AH42" s="77"/>
      <c r="AI42" s="196"/>
      <c r="AJ42" s="237"/>
      <c r="AK42" s="238"/>
      <c r="AL42" s="188"/>
      <c r="AM42" s="88"/>
      <c r="AN42" s="142"/>
      <c r="AO42" s="137"/>
      <c r="AP42" s="137"/>
      <c r="AQ42" s="137"/>
      <c r="AR42" s="137"/>
      <c r="AS42" s="1"/>
      <c r="AT42" s="1"/>
      <c r="AU42" s="1"/>
      <c r="AV42" s="120"/>
      <c r="AW42" s="105"/>
      <c r="AX42" s="105"/>
      <c r="AY42" s="105"/>
      <c r="AZ42" s="109"/>
      <c r="BA42" s="121"/>
      <c r="BB42" s="13"/>
      <c r="BC42" s="13"/>
      <c r="BD42" s="13"/>
      <c r="BE42" s="405" t="s">
        <v>424</v>
      </c>
      <c r="BF42" s="406"/>
      <c r="BG42" s="406"/>
      <c r="BH42" s="406"/>
      <c r="BI42" s="406"/>
      <c r="BJ42" s="406" t="s">
        <v>426</v>
      </c>
      <c r="BK42" s="406"/>
      <c r="BL42" s="406"/>
      <c r="BM42" s="406"/>
      <c r="BN42" s="410"/>
      <c r="BO42" s="16"/>
      <c r="BP42" s="54"/>
      <c r="BQ42" s="54"/>
      <c r="BR42" s="54"/>
      <c r="BS42" s="54"/>
      <c r="BT42" s="54"/>
      <c r="BU42" s="54"/>
      <c r="BV42" s="57"/>
      <c r="BW42" s="57"/>
      <c r="BX42" s="57"/>
      <c r="BY42" s="57"/>
      <c r="BZ42" s="57"/>
      <c r="CA42" s="57"/>
      <c r="CB42" s="57"/>
    </row>
    <row r="43" spans="1:80" ht="9" customHeight="1" thickBot="1" thickTop="1">
      <c r="A43" s="258"/>
      <c r="B43" s="259"/>
      <c r="C43" s="260"/>
      <c r="D43" s="15" t="s">
        <v>152</v>
      </c>
      <c r="E43" s="3" t="s">
        <v>155</v>
      </c>
      <c r="F43" s="44">
        <f>IF(P37="","",P37)</f>
        <v>15</v>
      </c>
      <c r="G43" s="41" t="str">
        <f t="shared" si="2"/>
        <v>-</v>
      </c>
      <c r="H43" s="45">
        <f>IF(N37="","",N37)</f>
        <v>21</v>
      </c>
      <c r="I43" s="335">
        <f>IF(K40="","",K40)</f>
      </c>
      <c r="J43" s="4">
        <f>IF(P40="","",P40)</f>
        <v>10</v>
      </c>
      <c r="K43" s="41" t="str">
        <f t="shared" si="3"/>
        <v>-</v>
      </c>
      <c r="L43" s="45">
        <f>IF(N40="","",N40)</f>
        <v>21</v>
      </c>
      <c r="M43" s="335" t="str">
        <f>IF(O40="","",O40)</f>
        <v>-</v>
      </c>
      <c r="N43" s="340"/>
      <c r="O43" s="341"/>
      <c r="P43" s="341"/>
      <c r="Q43" s="348"/>
      <c r="R43" s="157">
        <v>18</v>
      </c>
      <c r="S43" s="41" t="str">
        <f t="shared" si="1"/>
        <v>-</v>
      </c>
      <c r="T43" s="164">
        <v>21</v>
      </c>
      <c r="U43" s="352"/>
      <c r="V43" s="331"/>
      <c r="W43" s="332"/>
      <c r="X43" s="332"/>
      <c r="Y43" s="333"/>
      <c r="Z43" s="135"/>
      <c r="AA43" s="75">
        <f>COUNTIF(F42:U44,"○")</f>
        <v>2</v>
      </c>
      <c r="AB43" s="76">
        <f>COUNTIF(F42:U44,"×")</f>
        <v>1</v>
      </c>
      <c r="AC43" s="72">
        <f>(IF((F42&gt;H42),1,0))+(IF((F43&gt;H43),1,0))+(IF((F44&gt;H44),1,0))+(IF((J42&gt;L42),1,0))+(IF((J43&gt;L43),1,0))+(IF((J44&gt;L44),1,0))+(IF((N42&gt;P42),1,0))+(IF((N43&gt;P43),1,0))+(IF((N44&gt;P44),1,0))+(IF((R42&gt;T42),1,0))+(IF((R43&gt;T43),1,0))+(IF((R44&gt;T44),1,0))</f>
        <v>4</v>
      </c>
      <c r="AD43" s="73">
        <f>(IF((F42&lt;H42),1,0))+(IF((F43&lt;H43),1,0))+(IF((F44&lt;H44),1,0))+(IF((J42&lt;L42),1,0))+(IF((J43&lt;L43),1,0))+(IF((J44&lt;L44),1,0))+(IF((N42&lt;P42),1,0))+(IF((N43&lt;P43),1,0))+(IF((N44&lt;P44),1,0))+(IF((R42&lt;T42),1,0))+(IF((R43&lt;T43),1,0))+(IF((R44&lt;T44),1,0))</f>
        <v>4</v>
      </c>
      <c r="AE43" s="74">
        <f>AC43-AD43</f>
        <v>0</v>
      </c>
      <c r="AF43" s="76">
        <f>SUM(F42:F44,J42:J44,N42:N44,R42:R44)</f>
        <v>144</v>
      </c>
      <c r="AG43" s="76">
        <f>SUM(H42:H44,L42:L44,P42:P44,T42:T44)</f>
        <v>138</v>
      </c>
      <c r="AH43" s="77">
        <f>AF43-AG43</f>
        <v>6</v>
      </c>
      <c r="AI43" s="196"/>
      <c r="AJ43" s="237"/>
      <c r="AK43" s="238"/>
      <c r="AL43" s="188"/>
      <c r="AM43" s="145" t="s">
        <v>286</v>
      </c>
      <c r="AN43" s="146" t="s">
        <v>292</v>
      </c>
      <c r="AO43" s="314" t="s">
        <v>126</v>
      </c>
      <c r="AP43" s="315"/>
      <c r="AQ43" s="315"/>
      <c r="AR43" s="316"/>
      <c r="AS43" s="231"/>
      <c r="AT43" s="226">
        <v>21</v>
      </c>
      <c r="AU43" s="226">
        <v>21</v>
      </c>
      <c r="AV43" s="227"/>
      <c r="AW43" s="1"/>
      <c r="AX43" s="1"/>
      <c r="AY43" s="1"/>
      <c r="AZ43" s="13"/>
      <c r="BA43" s="13"/>
      <c r="BB43" s="13"/>
      <c r="BC43" s="13"/>
      <c r="BD43" s="13"/>
      <c r="BE43" s="407" t="s">
        <v>425</v>
      </c>
      <c r="BF43" s="408"/>
      <c r="BG43" s="408"/>
      <c r="BH43" s="408"/>
      <c r="BI43" s="408"/>
      <c r="BJ43" s="408" t="s">
        <v>426</v>
      </c>
      <c r="BK43" s="408"/>
      <c r="BL43" s="408"/>
      <c r="BM43" s="408"/>
      <c r="BN43" s="409"/>
      <c r="BO43" s="16"/>
      <c r="BP43" s="54"/>
      <c r="BQ43" s="54"/>
      <c r="BR43" s="54"/>
      <c r="BS43" s="54"/>
      <c r="BT43" s="54"/>
      <c r="BU43" s="54"/>
      <c r="BV43" s="57"/>
      <c r="BW43" s="57"/>
      <c r="BX43" s="57"/>
      <c r="BY43" s="57"/>
      <c r="BZ43" s="57"/>
      <c r="CA43" s="57"/>
      <c r="CB43" s="57"/>
    </row>
    <row r="44" spans="1:80" ht="9" customHeight="1" thickTop="1">
      <c r="A44" s="258"/>
      <c r="B44" s="259"/>
      <c r="C44" s="260"/>
      <c r="D44" s="7"/>
      <c r="E44" s="8"/>
      <c r="F44" s="47">
        <f>IF(P38="","",P38)</f>
        <v>21</v>
      </c>
      <c r="G44" s="43" t="str">
        <f t="shared" si="2"/>
        <v>-</v>
      </c>
      <c r="H44" s="48">
        <f>IF(N38="","",N38)</f>
        <v>16</v>
      </c>
      <c r="I44" s="346">
        <f>IF(K41="","",K41)</f>
      </c>
      <c r="J44" s="9">
        <f>IF(P41="","",P41)</f>
      </c>
      <c r="K44" s="41">
        <f t="shared" si="3"/>
      </c>
      <c r="L44" s="48">
        <f>IF(N41="","",N41)</f>
      </c>
      <c r="M44" s="346">
        <f>IF(O41="","",O41)</f>
      </c>
      <c r="N44" s="349"/>
      <c r="O44" s="350"/>
      <c r="P44" s="350"/>
      <c r="Q44" s="351"/>
      <c r="R44" s="159">
        <v>21</v>
      </c>
      <c r="S44" s="41" t="str">
        <f t="shared" si="1"/>
        <v>-</v>
      </c>
      <c r="T44" s="166">
        <v>7</v>
      </c>
      <c r="U44" s="353"/>
      <c r="V44" s="35">
        <f>AA43</f>
        <v>2</v>
      </c>
      <c r="W44" s="36" t="s">
        <v>102</v>
      </c>
      <c r="X44" s="36">
        <f>AB43</f>
        <v>1</v>
      </c>
      <c r="Y44" s="37" t="s">
        <v>70</v>
      </c>
      <c r="Z44" s="135"/>
      <c r="AA44" s="75"/>
      <c r="AB44" s="76"/>
      <c r="AC44" s="75"/>
      <c r="AD44" s="76"/>
      <c r="AE44" s="77"/>
      <c r="AF44" s="76"/>
      <c r="AG44" s="76"/>
      <c r="AH44" s="77"/>
      <c r="AI44" s="196"/>
      <c r="AJ44" s="237"/>
      <c r="AK44" s="238"/>
      <c r="AL44" s="188"/>
      <c r="AM44" s="147" t="s">
        <v>287</v>
      </c>
      <c r="AN44" s="148" t="s">
        <v>417</v>
      </c>
      <c r="AO44" s="317"/>
      <c r="AP44" s="318"/>
      <c r="AQ44" s="318"/>
      <c r="AR44" s="319"/>
      <c r="AS44" s="55"/>
      <c r="AT44" s="55"/>
      <c r="AU44" s="55"/>
      <c r="AV44" s="55"/>
      <c r="AW44" s="13"/>
      <c r="AX44" s="13"/>
      <c r="AY44" s="13"/>
      <c r="AZ44" s="13"/>
      <c r="BA44" s="13"/>
      <c r="BB44" s="13"/>
      <c r="BC44" s="13"/>
      <c r="BD44" s="13"/>
      <c r="BE44" s="54"/>
      <c r="BF44" s="54"/>
      <c r="BG44" s="54"/>
      <c r="BH44" s="54"/>
      <c r="BI44" s="54"/>
      <c r="BJ44" s="59"/>
      <c r="BK44" s="59"/>
      <c r="BL44" s="59"/>
      <c r="BM44" s="59"/>
      <c r="BN44" s="59"/>
      <c r="BO44" s="59"/>
      <c r="BP44" s="54"/>
      <c r="BQ44" s="54"/>
      <c r="BR44" s="54"/>
      <c r="BS44" s="54"/>
      <c r="BT44" s="54"/>
      <c r="BU44" s="54"/>
      <c r="BV44" s="57"/>
      <c r="BW44" s="57"/>
      <c r="BX44" s="57"/>
      <c r="BY44" s="57"/>
      <c r="BZ44" s="57"/>
      <c r="CA44" s="57"/>
      <c r="CB44" s="57"/>
    </row>
    <row r="45" spans="1:80" ht="9" customHeight="1" thickBot="1">
      <c r="A45" s="258"/>
      <c r="B45" s="259"/>
      <c r="C45" s="260"/>
      <c r="D45" s="20" t="s">
        <v>153</v>
      </c>
      <c r="E45" s="11" t="s">
        <v>156</v>
      </c>
      <c r="F45" s="44">
        <f>IF(T36="","",T36)</f>
        <v>12</v>
      </c>
      <c r="G45" s="41" t="str">
        <f t="shared" si="2"/>
        <v>-</v>
      </c>
      <c r="H45" s="45">
        <f>IF(R36="","",R36)</f>
        <v>21</v>
      </c>
      <c r="I45" s="334" t="str">
        <f>IF(U36="","",IF(U36="○","×",IF(U36="×","○")))</f>
        <v>○</v>
      </c>
      <c r="J45" s="4">
        <f>IF(T39="","",T39)</f>
        <v>5</v>
      </c>
      <c r="K45" s="46" t="str">
        <f t="shared" si="3"/>
        <v>-</v>
      </c>
      <c r="L45" s="45">
        <f>IF(R39="","",R39)</f>
        <v>21</v>
      </c>
      <c r="M45" s="334" t="str">
        <f>IF(U39="","",IF(U39="○","×",IF(U39="×","○")))</f>
        <v>×</v>
      </c>
      <c r="N45" s="30">
        <f>IF(T42="","",T42)</f>
        <v>16</v>
      </c>
      <c r="O45" s="41" t="str">
        <f>IF(N45="","","-")</f>
        <v>-</v>
      </c>
      <c r="P45" s="49">
        <f>IF(R42="","",R42)</f>
        <v>21</v>
      </c>
      <c r="Q45" s="334" t="str">
        <f>IF(U42="","",IF(U42="○","×",IF(U42="×","○")))</f>
        <v>×</v>
      </c>
      <c r="R45" s="337"/>
      <c r="S45" s="338"/>
      <c r="T45" s="338"/>
      <c r="U45" s="339"/>
      <c r="V45" s="328" t="s">
        <v>144</v>
      </c>
      <c r="W45" s="329"/>
      <c r="X45" s="329"/>
      <c r="Y45" s="330"/>
      <c r="Z45" s="135"/>
      <c r="AA45" s="60"/>
      <c r="AB45" s="61"/>
      <c r="AC45" s="60"/>
      <c r="AD45" s="61"/>
      <c r="AE45" s="70"/>
      <c r="AF45" s="61"/>
      <c r="AG45" s="61"/>
      <c r="AH45" s="70"/>
      <c r="AI45" s="196"/>
      <c r="AJ45" s="194"/>
      <c r="AK45" s="194"/>
      <c r="AL45" s="195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28"/>
      <c r="BJ45" s="128"/>
      <c r="BK45" s="128"/>
      <c r="BL45" s="128"/>
      <c r="BM45" s="128"/>
      <c r="BN45" s="55"/>
      <c r="BO45" s="55"/>
      <c r="BP45" s="55"/>
      <c r="BQ45" s="54"/>
      <c r="BR45" s="54"/>
      <c r="BS45" s="54"/>
      <c r="BT45" s="54"/>
      <c r="BU45" s="54"/>
      <c r="BV45" s="57"/>
      <c r="BW45" s="57"/>
      <c r="BX45" s="57"/>
      <c r="BY45" s="57"/>
      <c r="BZ45" s="57"/>
      <c r="CA45" s="57"/>
      <c r="CB45" s="57"/>
    </row>
    <row r="46" spans="1:80" ht="9" customHeight="1">
      <c r="A46" s="258"/>
      <c r="B46" s="259"/>
      <c r="C46" s="260"/>
      <c r="D46" s="15" t="s">
        <v>79</v>
      </c>
      <c r="E46" s="3" t="s">
        <v>154</v>
      </c>
      <c r="F46" s="44">
        <f>IF(T37="","",T37)</f>
        <v>21</v>
      </c>
      <c r="G46" s="41" t="str">
        <f t="shared" si="2"/>
        <v>-</v>
      </c>
      <c r="H46" s="45">
        <f>IF(R37="","",R37)</f>
        <v>15</v>
      </c>
      <c r="I46" s="335" t="str">
        <f>IF(K43="","",K43)</f>
        <v>-</v>
      </c>
      <c r="J46" s="4">
        <f>IF(T40="","",T40)</f>
        <v>14</v>
      </c>
      <c r="K46" s="41" t="str">
        <f t="shared" si="3"/>
        <v>-</v>
      </c>
      <c r="L46" s="45">
        <f>IF(R40="","",R40)</f>
        <v>21</v>
      </c>
      <c r="M46" s="335">
        <f>IF(O43="","",O43)</f>
      </c>
      <c r="N46" s="4">
        <f>IF(T43="","",T43)</f>
        <v>21</v>
      </c>
      <c r="O46" s="41" t="str">
        <f>IF(N46="","","-")</f>
        <v>-</v>
      </c>
      <c r="P46" s="45">
        <f>IF(R43="","",R43)</f>
        <v>18</v>
      </c>
      <c r="Q46" s="335" t="str">
        <f>IF(S43="","",S43)</f>
        <v>-</v>
      </c>
      <c r="R46" s="340"/>
      <c r="S46" s="341"/>
      <c r="T46" s="341"/>
      <c r="U46" s="342"/>
      <c r="V46" s="331"/>
      <c r="W46" s="332"/>
      <c r="X46" s="332"/>
      <c r="Y46" s="333"/>
      <c r="Z46" s="135"/>
      <c r="AA46" s="75">
        <f>COUNTIF(F45:U47,"○")</f>
        <v>1</v>
      </c>
      <c r="AB46" s="76">
        <f>COUNTIF(F45:U47,"×")</f>
        <v>2</v>
      </c>
      <c r="AC46" s="72">
        <f>(IF((F45&gt;H45),1,0))+(IF((F46&gt;H46),1,0))+(IF((F47&gt;H47),1,0))+(IF((J45&gt;L45),1,0))+(IF((J46&gt;L46),1,0))+(IF((J47&gt;L47),1,0))+(IF((N45&gt;P45),1,0))+(IF((N46&gt;P46),1,0))+(IF((N47&gt;P47),1,0))+(IF((R45&gt;T45),1,0))+(IF((R46&gt;T46),1,0))+(IF((R47&gt;T47),1,0))</f>
        <v>3</v>
      </c>
      <c r="AD46" s="73">
        <f>(IF((F45&lt;H45),1,0))+(IF((F46&lt;H46),1,0))+(IF((F47&lt;H47),1,0))+(IF((J45&lt;L45),1,0))+(IF((J46&lt;L46),1,0))+(IF((J47&lt;L47),1,0))+(IF((N45&lt;P45),1,0))+(IF((N46&lt;P46),1,0))+(IF((N47&lt;P47),1,0))+(IF((R45&lt;T45),1,0))+(IF((R46&lt;T46),1,0))+(IF((R47&lt;T47),1,0))</f>
        <v>5</v>
      </c>
      <c r="AE46" s="74">
        <f>AC46-AD46</f>
        <v>-2</v>
      </c>
      <c r="AF46" s="76">
        <f>SUM(F45:F47,J45:J47,N45:N47,R45:R47)</f>
        <v>117</v>
      </c>
      <c r="AG46" s="76">
        <f>SUM(H45:H47,L45:L47,P45:P47,T45:T47)</f>
        <v>157</v>
      </c>
      <c r="AH46" s="77">
        <f>AF46-AG46</f>
        <v>-40</v>
      </c>
      <c r="AI46" s="196"/>
      <c r="AJ46" s="197"/>
      <c r="AK46" s="197"/>
      <c r="AL46" s="188"/>
      <c r="AM46" s="297" t="s">
        <v>293</v>
      </c>
      <c r="AN46" s="298"/>
      <c r="AO46" s="301" t="str">
        <f>AM48</f>
        <v>藤田伊津子</v>
      </c>
      <c r="AP46" s="302"/>
      <c r="AQ46" s="302"/>
      <c r="AR46" s="303"/>
      <c r="AS46" s="304" t="str">
        <f>AM51</f>
        <v>伊藤清美</v>
      </c>
      <c r="AT46" s="302"/>
      <c r="AU46" s="302"/>
      <c r="AV46" s="303"/>
      <c r="AW46" s="304" t="str">
        <f>AM54</f>
        <v>峯知恵美</v>
      </c>
      <c r="AX46" s="302"/>
      <c r="AY46" s="302"/>
      <c r="AZ46" s="303"/>
      <c r="BA46" s="304" t="str">
        <f>AM57</f>
        <v>須川恵理</v>
      </c>
      <c r="BB46" s="302"/>
      <c r="BC46" s="302"/>
      <c r="BD46" s="372"/>
      <c r="BE46" s="282" t="s">
        <v>60</v>
      </c>
      <c r="BF46" s="283"/>
      <c r="BG46" s="283"/>
      <c r="BH46" s="284"/>
      <c r="BI46" s="54"/>
      <c r="BJ46" s="287" t="s">
        <v>66</v>
      </c>
      <c r="BK46" s="289"/>
      <c r="BL46" s="287" t="s">
        <v>67</v>
      </c>
      <c r="BM46" s="288"/>
      <c r="BN46" s="289"/>
      <c r="BO46" s="368" t="s">
        <v>68</v>
      </c>
      <c r="BP46" s="369"/>
      <c r="BQ46" s="370"/>
      <c r="BR46" s="54"/>
      <c r="BS46" s="54"/>
      <c r="BT46" s="54"/>
      <c r="BU46" s="54"/>
      <c r="BV46" s="57"/>
      <c r="BW46" s="57"/>
      <c r="BX46" s="57"/>
      <c r="BY46" s="57"/>
      <c r="BZ46" s="57"/>
      <c r="CA46" s="57"/>
      <c r="CB46" s="57"/>
    </row>
    <row r="47" spans="1:80" ht="9" customHeight="1" thickBot="1">
      <c r="A47" s="258"/>
      <c r="B47" s="259"/>
      <c r="C47" s="260"/>
      <c r="D47" s="23"/>
      <c r="E47" s="24"/>
      <c r="F47" s="50">
        <f>IF(T38="","",T38)</f>
        <v>21</v>
      </c>
      <c r="G47" s="51" t="str">
        <f t="shared" si="2"/>
        <v>-</v>
      </c>
      <c r="H47" s="52">
        <f>IF(R38="","",R38)</f>
        <v>19</v>
      </c>
      <c r="I47" s="336">
        <f>IF(K44="","",K44)</f>
      </c>
      <c r="J47" s="53">
        <f>IF(T41="","",T41)</f>
      </c>
      <c r="K47" s="51">
        <f t="shared" si="3"/>
      </c>
      <c r="L47" s="52">
        <f>IF(R41="","",R41)</f>
      </c>
      <c r="M47" s="336">
        <f>IF(O44="","",O44)</f>
      </c>
      <c r="N47" s="53">
        <f>IF(T44="","",T44)</f>
        <v>7</v>
      </c>
      <c r="O47" s="51" t="str">
        <f>IF(N47="","","-")</f>
        <v>-</v>
      </c>
      <c r="P47" s="52">
        <f>IF(R44="","",R44)</f>
        <v>21</v>
      </c>
      <c r="Q47" s="336" t="str">
        <f>IF(S44="","",S44)</f>
        <v>-</v>
      </c>
      <c r="R47" s="343"/>
      <c r="S47" s="344"/>
      <c r="T47" s="344"/>
      <c r="U47" s="345"/>
      <c r="V47" s="38">
        <f>AA46</f>
        <v>1</v>
      </c>
      <c r="W47" s="39" t="s">
        <v>102</v>
      </c>
      <c r="X47" s="39">
        <f>AB46</f>
        <v>2</v>
      </c>
      <c r="Y47" s="40" t="s">
        <v>70</v>
      </c>
      <c r="Z47" s="135"/>
      <c r="AA47" s="83"/>
      <c r="AB47" s="84"/>
      <c r="AC47" s="83"/>
      <c r="AD47" s="84"/>
      <c r="AE47" s="85"/>
      <c r="AF47" s="84"/>
      <c r="AG47" s="84"/>
      <c r="AH47" s="85"/>
      <c r="AI47" s="196"/>
      <c r="AJ47" s="197"/>
      <c r="AK47" s="197"/>
      <c r="AL47" s="188"/>
      <c r="AM47" s="299"/>
      <c r="AN47" s="300"/>
      <c r="AO47" s="290" t="str">
        <f>AM49</f>
        <v>金浦ルミ</v>
      </c>
      <c r="AP47" s="291"/>
      <c r="AQ47" s="291"/>
      <c r="AR47" s="292"/>
      <c r="AS47" s="293" t="str">
        <f>AM52</f>
        <v>菅田奈津子</v>
      </c>
      <c r="AT47" s="291"/>
      <c r="AU47" s="291"/>
      <c r="AV47" s="292"/>
      <c r="AW47" s="293" t="str">
        <f>AM55</f>
        <v>立石三江</v>
      </c>
      <c r="AX47" s="291"/>
      <c r="AY47" s="291"/>
      <c r="AZ47" s="292"/>
      <c r="BA47" s="293" t="str">
        <f>AM58</f>
        <v>権田澪佳</v>
      </c>
      <c r="BB47" s="291"/>
      <c r="BC47" s="291"/>
      <c r="BD47" s="371"/>
      <c r="BE47" s="294" t="s">
        <v>61</v>
      </c>
      <c r="BF47" s="295"/>
      <c r="BG47" s="295"/>
      <c r="BH47" s="296"/>
      <c r="BI47" s="54"/>
      <c r="BJ47" s="62" t="s">
        <v>69</v>
      </c>
      <c r="BK47" s="63" t="s">
        <v>70</v>
      </c>
      <c r="BL47" s="62" t="s">
        <v>40</v>
      </c>
      <c r="BM47" s="63" t="s">
        <v>71</v>
      </c>
      <c r="BN47" s="64" t="s">
        <v>72</v>
      </c>
      <c r="BO47" s="63" t="s">
        <v>103</v>
      </c>
      <c r="BP47" s="63" t="s">
        <v>71</v>
      </c>
      <c r="BQ47" s="64" t="s">
        <v>72</v>
      </c>
      <c r="BR47" s="54"/>
      <c r="BS47" s="54"/>
      <c r="BT47" s="54"/>
      <c r="BU47" s="54"/>
      <c r="BV47" s="57"/>
      <c r="BW47" s="57"/>
      <c r="BX47" s="57"/>
      <c r="BY47" s="57"/>
      <c r="BZ47" s="57"/>
      <c r="CA47" s="57"/>
      <c r="CB47" s="57"/>
    </row>
    <row r="48" spans="1:80" ht="9" customHeight="1">
      <c r="A48" s="258"/>
      <c r="B48" s="259"/>
      <c r="C48" s="260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I48" s="196"/>
      <c r="AJ48" s="237"/>
      <c r="AK48" s="197"/>
      <c r="AL48" s="188"/>
      <c r="AM48" s="2" t="s">
        <v>41</v>
      </c>
      <c r="AN48" s="3" t="s">
        <v>37</v>
      </c>
      <c r="AO48" s="361"/>
      <c r="AP48" s="362"/>
      <c r="AQ48" s="362"/>
      <c r="AR48" s="363"/>
      <c r="AS48" s="157">
        <v>21</v>
      </c>
      <c r="AT48" s="41" t="str">
        <f>IF(AS48="","","-")</f>
        <v>-</v>
      </c>
      <c r="AU48" s="164">
        <v>12</v>
      </c>
      <c r="AV48" s="366" t="str">
        <f>IF(AS48&lt;&gt;"",IF(AS48&gt;AU48,IF(AS49&gt;AU49,"○",IF(AS50&gt;AU50,"○","×")),IF(AS49&gt;AU49,IF(AS50&gt;AU50,"○","×"),"×")),"")</f>
        <v>○</v>
      </c>
      <c r="AW48" s="157">
        <v>14</v>
      </c>
      <c r="AX48" s="42" t="str">
        <f aca="true" t="shared" si="4" ref="AX48:AX53">IF(AW48="","","-")</f>
        <v>-</v>
      </c>
      <c r="AY48" s="167">
        <v>21</v>
      </c>
      <c r="AZ48" s="366" t="str">
        <f>IF(AW48&lt;&gt;"",IF(AW48&gt;AY48,IF(AW49&gt;AY49,"○",IF(AW50&gt;AY50,"○","×")),IF(AW49&gt;AY49,IF(AW50&gt;AY50,"○","×"),"×")),"")</f>
        <v>×</v>
      </c>
      <c r="BA48" s="168"/>
      <c r="BB48" s="42">
        <f aca="true" t="shared" si="5" ref="BB48:BB56">IF(BA48="","","-")</f>
      </c>
      <c r="BC48" s="164"/>
      <c r="BD48" s="367">
        <f>IF(BA48&lt;&gt;"",IF(BA48&gt;BC48,IF(BA49&gt;BC49,"○",IF(BA50&gt;BC50,"○","×")),IF(BA49&gt;BC49,IF(BA50&gt;BC50,"○","×"),"×")),"")</f>
      </c>
      <c r="BE48" s="354" t="s">
        <v>141</v>
      </c>
      <c r="BF48" s="355"/>
      <c r="BG48" s="355"/>
      <c r="BH48" s="356"/>
      <c r="BI48" s="135"/>
      <c r="BJ48" s="75"/>
      <c r="BK48" s="76"/>
      <c r="BL48" s="60"/>
      <c r="BM48" s="61"/>
      <c r="BN48" s="70"/>
      <c r="BO48" s="76"/>
      <c r="BP48" s="76"/>
      <c r="BQ48" s="77"/>
      <c r="BR48" s="54"/>
      <c r="BS48" s="54"/>
      <c r="BT48" s="54"/>
      <c r="BU48" s="54"/>
      <c r="BV48" s="57"/>
      <c r="BW48" s="57"/>
      <c r="BX48" s="57"/>
      <c r="BY48" s="57"/>
      <c r="BZ48" s="57"/>
      <c r="CA48" s="57"/>
      <c r="CB48" s="57"/>
    </row>
    <row r="49" spans="1:80" ht="9" customHeight="1">
      <c r="A49" s="258"/>
      <c r="B49" s="259"/>
      <c r="C49" s="260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I49" s="196"/>
      <c r="AJ49" s="237"/>
      <c r="AK49" s="197"/>
      <c r="AL49" s="188"/>
      <c r="AM49" s="2" t="s">
        <v>42</v>
      </c>
      <c r="AN49" s="3" t="s">
        <v>37</v>
      </c>
      <c r="AO49" s="364"/>
      <c r="AP49" s="341"/>
      <c r="AQ49" s="341"/>
      <c r="AR49" s="348"/>
      <c r="AS49" s="157">
        <v>21</v>
      </c>
      <c r="AT49" s="41" t="str">
        <f>IF(AS49="","","-")</f>
        <v>-</v>
      </c>
      <c r="AU49" s="165">
        <v>12</v>
      </c>
      <c r="AV49" s="358"/>
      <c r="AW49" s="157">
        <v>16</v>
      </c>
      <c r="AX49" s="41" t="str">
        <f t="shared" si="4"/>
        <v>-</v>
      </c>
      <c r="AY49" s="164">
        <v>21</v>
      </c>
      <c r="AZ49" s="358"/>
      <c r="BA49" s="157"/>
      <c r="BB49" s="41">
        <f t="shared" si="5"/>
      </c>
      <c r="BC49" s="164"/>
      <c r="BD49" s="352"/>
      <c r="BE49" s="331"/>
      <c r="BF49" s="332"/>
      <c r="BG49" s="332"/>
      <c r="BH49" s="333"/>
      <c r="BI49" s="135"/>
      <c r="BJ49" s="75">
        <f>COUNTIF(AO48:BD50,"○")</f>
        <v>1</v>
      </c>
      <c r="BK49" s="76">
        <f>COUNTIF(AO48:BD50,"×")</f>
        <v>1</v>
      </c>
      <c r="BL49" s="72">
        <f>(IF((AO48&gt;AQ48),1,0))+(IF((AO49&gt;AQ49),1,0))+(IF((AO50&gt;AQ50),1,0))+(IF((AS48&gt;AU48),1,0))+(IF((AS49&gt;AU49),1,0))+(IF((AS50&gt;AU50),1,0))+(IF((AW48&gt;AY48),1,0))+(IF((AW49&gt;AY49),1,0))+(IF((AW50&gt;AY50),1,0))+(IF((BA48&gt;BC48),1,0))+(IF((BA49&gt;BC49),1,0))+(IF((BA50&gt;BC50),1,0))</f>
        <v>2</v>
      </c>
      <c r="BM49" s="73">
        <f>(IF((AO48&lt;AQ48),1,0))+(IF((AO49&lt;AQ49),1,0))+(IF((AO50&lt;AQ50),1,0))+(IF((AS48&lt;AU48),1,0))+(IF((AS49&lt;AU49),1,0))+(IF((AS50&lt;AU50),1,0))+(IF((AW48&lt;AY48),1,0))+(IF((AW49&lt;AY49),1,0))+(IF((AW50&lt;AY50),1,0))+(IF((BA48&lt;BC48),1,0))+(IF((BA49&lt;BC49),1,0))+(IF((BA50&lt;BC50),1,0))</f>
        <v>2</v>
      </c>
      <c r="BN49" s="74">
        <f>BL49-BM49</f>
        <v>0</v>
      </c>
      <c r="BO49" s="76">
        <f>SUM(AO48:AO50,AS48:AS50,AW48:AW50,BA48:BA50)</f>
        <v>72</v>
      </c>
      <c r="BP49" s="76">
        <f>SUM(AQ48:AQ50,AU48:AU50,AY48:AY50,BC48:BC50)</f>
        <v>66</v>
      </c>
      <c r="BQ49" s="77">
        <f>BO49-BP49</f>
        <v>6</v>
      </c>
      <c r="BR49" s="54"/>
      <c r="BS49" s="54"/>
      <c r="BT49" s="54"/>
      <c r="BU49" s="54"/>
      <c r="BV49" s="57"/>
      <c r="BW49" s="57"/>
      <c r="BX49" s="57"/>
      <c r="BY49" s="57"/>
      <c r="BZ49" s="57"/>
      <c r="CA49" s="57"/>
      <c r="CB49" s="57"/>
    </row>
    <row r="50" spans="1:70" ht="9" customHeight="1">
      <c r="A50" s="261"/>
      <c r="B50" s="135"/>
      <c r="C50" s="260"/>
      <c r="D50" s="383" t="s">
        <v>113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I50" s="196"/>
      <c r="AJ50" s="237"/>
      <c r="AK50" s="197"/>
      <c r="AL50" s="188"/>
      <c r="AM50" s="7"/>
      <c r="AN50" s="8"/>
      <c r="AO50" s="365"/>
      <c r="AP50" s="350"/>
      <c r="AQ50" s="350"/>
      <c r="AR50" s="351"/>
      <c r="AS50" s="159"/>
      <c r="AT50" s="41">
        <f>IF(AS50="","","-")</f>
      </c>
      <c r="AU50" s="166"/>
      <c r="AV50" s="359"/>
      <c r="AW50" s="159"/>
      <c r="AX50" s="43">
        <f t="shared" si="4"/>
      </c>
      <c r="AY50" s="166"/>
      <c r="AZ50" s="358"/>
      <c r="BA50" s="159"/>
      <c r="BB50" s="43">
        <f t="shared" si="5"/>
      </c>
      <c r="BC50" s="166"/>
      <c r="BD50" s="352"/>
      <c r="BE50" s="35">
        <f>BJ49</f>
        <v>1</v>
      </c>
      <c r="BF50" s="36" t="s">
        <v>102</v>
      </c>
      <c r="BG50" s="36">
        <f>BK49</f>
        <v>1</v>
      </c>
      <c r="BH50" s="37" t="s">
        <v>70</v>
      </c>
      <c r="BI50" s="135"/>
      <c r="BJ50" s="75"/>
      <c r="BK50" s="76"/>
      <c r="BL50" s="75"/>
      <c r="BM50" s="76"/>
      <c r="BN50" s="77"/>
      <c r="BO50" s="76"/>
      <c r="BP50" s="76"/>
      <c r="BQ50" s="77"/>
      <c r="BR50" s="54"/>
    </row>
    <row r="51" spans="1:71" ht="9" customHeight="1">
      <c r="A51" s="261"/>
      <c r="B51" s="135"/>
      <c r="C51" s="260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I51" s="196"/>
      <c r="AJ51" s="237"/>
      <c r="AK51" s="197"/>
      <c r="AL51" s="188"/>
      <c r="AM51" s="2" t="s">
        <v>281</v>
      </c>
      <c r="AN51" s="11" t="s">
        <v>289</v>
      </c>
      <c r="AO51" s="44">
        <f>IF(AU48="","",AU48)</f>
        <v>12</v>
      </c>
      <c r="AP51" s="41" t="str">
        <f aca="true" t="shared" si="6" ref="AP51:AP59">IF(AO51="","","-")</f>
        <v>-</v>
      </c>
      <c r="AQ51" s="45">
        <f>IF(AS48="","",AS48)</f>
        <v>21</v>
      </c>
      <c r="AR51" s="334" t="str">
        <f>IF(AV48="","",IF(AV48="○","×",IF(AV48="×","○")))</f>
        <v>×</v>
      </c>
      <c r="AS51" s="337"/>
      <c r="AT51" s="338"/>
      <c r="AU51" s="338"/>
      <c r="AV51" s="347"/>
      <c r="AW51" s="157">
        <v>11</v>
      </c>
      <c r="AX51" s="41" t="str">
        <f t="shared" si="4"/>
        <v>-</v>
      </c>
      <c r="AY51" s="164">
        <v>21</v>
      </c>
      <c r="AZ51" s="357" t="str">
        <f>IF(AW51&lt;&gt;"",IF(AW51&gt;AY51,IF(AW52&gt;AY52,"○",IF(AW53&gt;AY53,"○","×")),IF(AW52&gt;AY52,IF(AW53&gt;AY53,"○","×"),"×")),"")</f>
        <v>×</v>
      </c>
      <c r="BA51" s="157"/>
      <c r="BB51" s="41">
        <f t="shared" si="5"/>
      </c>
      <c r="BC51" s="164"/>
      <c r="BD51" s="360">
        <f>IF(BA51&lt;&gt;"",IF(BA51&gt;BC51,IF(BA52&gt;BC52,"○",IF(BA53&gt;BC53,"○","×")),IF(BA52&gt;BC52,IF(BA53&gt;BC53,"○","×"),"×")),"")</f>
      </c>
      <c r="BE51" s="328" t="s">
        <v>142</v>
      </c>
      <c r="BF51" s="329"/>
      <c r="BG51" s="329"/>
      <c r="BH51" s="330"/>
      <c r="BI51" s="135"/>
      <c r="BJ51" s="60"/>
      <c r="BK51" s="61"/>
      <c r="BL51" s="60"/>
      <c r="BM51" s="61"/>
      <c r="BN51" s="70"/>
      <c r="BO51" s="61"/>
      <c r="BP51" s="61"/>
      <c r="BQ51" s="70"/>
      <c r="BR51" s="54"/>
      <c r="BS51" s="54"/>
    </row>
    <row r="52" spans="1:71" ht="9" customHeight="1" thickBot="1">
      <c r="A52" s="261"/>
      <c r="B52" s="135"/>
      <c r="C52" s="260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I52" s="196"/>
      <c r="AJ52" s="237"/>
      <c r="AK52" s="197"/>
      <c r="AL52" s="188"/>
      <c r="AM52" s="2" t="s">
        <v>282</v>
      </c>
      <c r="AN52" s="3" t="s">
        <v>289</v>
      </c>
      <c r="AO52" s="44">
        <f>IF(AU49="","",AU49)</f>
        <v>12</v>
      </c>
      <c r="AP52" s="41" t="str">
        <f t="shared" si="6"/>
        <v>-</v>
      </c>
      <c r="AQ52" s="45">
        <f>IF(AS49="","",AS49)</f>
        <v>21</v>
      </c>
      <c r="AR52" s="335" t="str">
        <f>IF(AT49="","",AT49)</f>
        <v>-</v>
      </c>
      <c r="AS52" s="340"/>
      <c r="AT52" s="341"/>
      <c r="AU52" s="341"/>
      <c r="AV52" s="348"/>
      <c r="AW52" s="157">
        <v>11</v>
      </c>
      <c r="AX52" s="41" t="str">
        <f t="shared" si="4"/>
        <v>-</v>
      </c>
      <c r="AY52" s="164">
        <v>21</v>
      </c>
      <c r="AZ52" s="358"/>
      <c r="BA52" s="157"/>
      <c r="BB52" s="41">
        <f t="shared" si="5"/>
      </c>
      <c r="BC52" s="164"/>
      <c r="BD52" s="352"/>
      <c r="BE52" s="331"/>
      <c r="BF52" s="332"/>
      <c r="BG52" s="332"/>
      <c r="BH52" s="333"/>
      <c r="BI52" s="135"/>
      <c r="BJ52" s="75">
        <f>COUNTIF(AO51:BD53,"○")</f>
        <v>0</v>
      </c>
      <c r="BK52" s="76">
        <f>COUNTIF(AO51:BD53,"×")</f>
        <v>2</v>
      </c>
      <c r="BL52" s="72">
        <f>(IF((AO51&gt;AQ51),1,0))+(IF((AO52&gt;AQ52),1,0))+(IF((AO53&gt;AQ53),1,0))+(IF((AS51&gt;AU51),1,0))+(IF((AS52&gt;AU52),1,0))+(IF((AS53&gt;AU53),1,0))+(IF((AW51&gt;AY51),1,0))+(IF((AW52&gt;AY52),1,0))+(IF((AW53&gt;AY53),1,0))+(IF((BA51&gt;BC51),1,0))+(IF((BA52&gt;BC52),1,0))+(IF((BA53&gt;BC53),1,0))</f>
        <v>0</v>
      </c>
      <c r="BM52" s="73">
        <f>(IF((AO51&lt;AQ51),1,0))+(IF((AO52&lt;AQ52),1,0))+(IF((AO53&lt;AQ53),1,0))+(IF((AS51&lt;AU51),1,0))+(IF((AS52&lt;AU52),1,0))+(IF((AS53&lt;AU53),1,0))+(IF((AW51&lt;AY51),1,0))+(IF((AW52&lt;AY52),1,0))+(IF((AW53&lt;AY53),1,0))+(IF((BA51&lt;BC51),1,0))+(IF((BA52&lt;BC52),1,0))+(IF((BA53&lt;BC53),1,0))</f>
        <v>4</v>
      </c>
      <c r="BN52" s="74">
        <f>BL52-BM52</f>
        <v>-4</v>
      </c>
      <c r="BO52" s="76">
        <f>SUM(AO51:AO53,AS51:AS53,AW51:AW53,BA51:BA53)</f>
        <v>46</v>
      </c>
      <c r="BP52" s="76">
        <f>SUM(AQ51:AQ53,AU51:AU53,AY51:AY53,BC51:BC53)</f>
        <v>84</v>
      </c>
      <c r="BQ52" s="77">
        <f>BO52-BP52</f>
        <v>-38</v>
      </c>
      <c r="BR52" s="54"/>
      <c r="BS52" s="54"/>
    </row>
    <row r="53" spans="1:71" ht="9" customHeight="1">
      <c r="A53" s="258"/>
      <c r="B53" s="259"/>
      <c r="C53" s="260"/>
      <c r="D53" s="297" t="s">
        <v>158</v>
      </c>
      <c r="E53" s="298"/>
      <c r="F53" s="301" t="str">
        <f>D55</f>
        <v>塩路正人</v>
      </c>
      <c r="G53" s="302"/>
      <c r="H53" s="302"/>
      <c r="I53" s="303"/>
      <c r="J53" s="304" t="str">
        <f>D58</f>
        <v>河野進</v>
      </c>
      <c r="K53" s="302"/>
      <c r="L53" s="302"/>
      <c r="M53" s="303"/>
      <c r="N53" s="304" t="str">
        <f>D61</f>
        <v>堤直也</v>
      </c>
      <c r="O53" s="302"/>
      <c r="P53" s="302"/>
      <c r="Q53" s="303"/>
      <c r="R53" s="304" t="str">
        <f>D64</f>
        <v>阿部一輝</v>
      </c>
      <c r="S53" s="302"/>
      <c r="T53" s="302"/>
      <c r="U53" s="372"/>
      <c r="V53" s="282" t="s">
        <v>60</v>
      </c>
      <c r="W53" s="283"/>
      <c r="X53" s="283"/>
      <c r="Y53" s="284"/>
      <c r="Z53" s="54"/>
      <c r="AA53" s="287" t="s">
        <v>66</v>
      </c>
      <c r="AB53" s="289"/>
      <c r="AC53" s="287" t="s">
        <v>67</v>
      </c>
      <c r="AD53" s="288"/>
      <c r="AE53" s="289"/>
      <c r="AF53" s="368" t="s">
        <v>68</v>
      </c>
      <c r="AG53" s="369"/>
      <c r="AH53" s="370"/>
      <c r="AI53" s="196"/>
      <c r="AJ53" s="237"/>
      <c r="AK53" s="197"/>
      <c r="AL53" s="188"/>
      <c r="AM53" s="7"/>
      <c r="AN53" s="17"/>
      <c r="AO53" s="47">
        <f>IF(AU50="","",AU50)</f>
      </c>
      <c r="AP53" s="41">
        <f t="shared" si="6"/>
      </c>
      <c r="AQ53" s="48">
        <f>IF(AS50="","",AS50)</f>
      </c>
      <c r="AR53" s="346">
        <f>IF(AT50="","",AT50)</f>
      </c>
      <c r="AS53" s="349"/>
      <c r="AT53" s="350"/>
      <c r="AU53" s="350"/>
      <c r="AV53" s="351"/>
      <c r="AW53" s="159"/>
      <c r="AX53" s="41">
        <f t="shared" si="4"/>
      </c>
      <c r="AY53" s="166"/>
      <c r="AZ53" s="359"/>
      <c r="BA53" s="159"/>
      <c r="BB53" s="43">
        <f t="shared" si="5"/>
      </c>
      <c r="BC53" s="166"/>
      <c r="BD53" s="353"/>
      <c r="BE53" s="35">
        <f>BJ52</f>
        <v>0</v>
      </c>
      <c r="BF53" s="36" t="s">
        <v>102</v>
      </c>
      <c r="BG53" s="36">
        <f>BK52</f>
        <v>2</v>
      </c>
      <c r="BH53" s="37" t="s">
        <v>70</v>
      </c>
      <c r="BI53" s="135"/>
      <c r="BJ53" s="83"/>
      <c r="BK53" s="84"/>
      <c r="BL53" s="83"/>
      <c r="BM53" s="84"/>
      <c r="BN53" s="85"/>
      <c r="BO53" s="84"/>
      <c r="BP53" s="84"/>
      <c r="BQ53" s="85"/>
      <c r="BR53" s="54"/>
      <c r="BS53" s="54"/>
    </row>
    <row r="54" spans="1:71" ht="9" customHeight="1" thickBot="1">
      <c r="A54" s="258"/>
      <c r="B54" s="259"/>
      <c r="C54" s="260"/>
      <c r="D54" s="299"/>
      <c r="E54" s="300"/>
      <c r="F54" s="290" t="str">
        <f>D56</f>
        <v>玉田和也</v>
      </c>
      <c r="G54" s="291"/>
      <c r="H54" s="291"/>
      <c r="I54" s="292"/>
      <c r="J54" s="293" t="str">
        <f>D59</f>
        <v>近藤慎</v>
      </c>
      <c r="K54" s="291"/>
      <c r="L54" s="291"/>
      <c r="M54" s="292"/>
      <c r="N54" s="293" t="str">
        <f>D62</f>
        <v>井上陽人</v>
      </c>
      <c r="O54" s="291"/>
      <c r="P54" s="291"/>
      <c r="Q54" s="292"/>
      <c r="R54" s="293" t="str">
        <f>D65</f>
        <v>阿部佳人</v>
      </c>
      <c r="S54" s="291"/>
      <c r="T54" s="291"/>
      <c r="U54" s="371"/>
      <c r="V54" s="294" t="s">
        <v>61</v>
      </c>
      <c r="W54" s="295"/>
      <c r="X54" s="295"/>
      <c r="Y54" s="296"/>
      <c r="Z54" s="54"/>
      <c r="AA54" s="62" t="s">
        <v>69</v>
      </c>
      <c r="AB54" s="63" t="s">
        <v>70</v>
      </c>
      <c r="AC54" s="62" t="s">
        <v>40</v>
      </c>
      <c r="AD54" s="63" t="s">
        <v>71</v>
      </c>
      <c r="AE54" s="64" t="s">
        <v>72</v>
      </c>
      <c r="AF54" s="63" t="s">
        <v>103</v>
      </c>
      <c r="AG54" s="63" t="s">
        <v>71</v>
      </c>
      <c r="AH54" s="64" t="s">
        <v>72</v>
      </c>
      <c r="AI54" s="196"/>
      <c r="AJ54" s="237"/>
      <c r="AK54" s="197"/>
      <c r="AL54" s="188"/>
      <c r="AM54" s="15" t="s">
        <v>414</v>
      </c>
      <c r="AN54" s="3" t="s">
        <v>290</v>
      </c>
      <c r="AO54" s="44">
        <f>IF(AY48="","",AY48)</f>
        <v>21</v>
      </c>
      <c r="AP54" s="46" t="str">
        <f t="shared" si="6"/>
        <v>-</v>
      </c>
      <c r="AQ54" s="45">
        <f>IF(AW48="","",AW48)</f>
        <v>14</v>
      </c>
      <c r="AR54" s="334" t="str">
        <f>IF(AZ48="","",IF(AZ48="○","×",IF(AZ48="×","○")))</f>
        <v>○</v>
      </c>
      <c r="AS54" s="4">
        <f>IF(AY51="","",AY51)</f>
        <v>21</v>
      </c>
      <c r="AT54" s="41" t="str">
        <f aca="true" t="shared" si="7" ref="AT54:AT59">IF(AS54="","","-")</f>
        <v>-</v>
      </c>
      <c r="AU54" s="45">
        <f>IF(AW51="","",AW51)</f>
        <v>11</v>
      </c>
      <c r="AV54" s="334" t="str">
        <f>IF(AZ51="","",IF(AZ51="○","×",IF(AZ51="×","○")))</f>
        <v>○</v>
      </c>
      <c r="AW54" s="337"/>
      <c r="AX54" s="338"/>
      <c r="AY54" s="338"/>
      <c r="AZ54" s="347"/>
      <c r="BA54" s="157"/>
      <c r="BB54" s="41">
        <f t="shared" si="5"/>
      </c>
      <c r="BC54" s="164"/>
      <c r="BD54" s="352">
        <f>IF(BA54&lt;&gt;"",IF(BA54&gt;BC54,IF(BA55&gt;BC55,"○",IF(BA56&gt;BC56,"○","×")),IF(BA55&gt;BC55,IF(BA56&gt;BC56,"○","×"),"×")),"")</f>
      </c>
      <c r="BE54" s="328" t="s">
        <v>140</v>
      </c>
      <c r="BF54" s="329"/>
      <c r="BG54" s="329"/>
      <c r="BH54" s="330"/>
      <c r="BI54" s="135"/>
      <c r="BJ54" s="75"/>
      <c r="BK54" s="76"/>
      <c r="BL54" s="75"/>
      <c r="BM54" s="76"/>
      <c r="BN54" s="77"/>
      <c r="BO54" s="76"/>
      <c r="BP54" s="76"/>
      <c r="BQ54" s="77"/>
      <c r="BR54" s="54"/>
      <c r="BS54" s="54"/>
    </row>
    <row r="55" spans="1:71" ht="9" customHeight="1">
      <c r="A55" s="258"/>
      <c r="B55" s="259"/>
      <c r="C55" s="260"/>
      <c r="D55" s="2" t="s">
        <v>159</v>
      </c>
      <c r="E55" s="3" t="s">
        <v>167</v>
      </c>
      <c r="F55" s="361"/>
      <c r="G55" s="362"/>
      <c r="H55" s="362"/>
      <c r="I55" s="363"/>
      <c r="J55" s="157">
        <v>21</v>
      </c>
      <c r="K55" s="41" t="str">
        <f>IF(J55="","","-")</f>
        <v>-</v>
      </c>
      <c r="L55" s="164">
        <v>18</v>
      </c>
      <c r="M55" s="366" t="str">
        <f>IF(J55&lt;&gt;"",IF(J55&gt;L55,IF(J56&gt;L56,"○",IF(J57&gt;L57,"○","×")),IF(J56&gt;L56,IF(J57&gt;L57,"○","×"),"×")),"")</f>
        <v>○</v>
      </c>
      <c r="N55" s="157">
        <v>10</v>
      </c>
      <c r="O55" s="42" t="str">
        <f aca="true" t="shared" si="8" ref="O55:O60">IF(N55="","","-")</f>
        <v>-</v>
      </c>
      <c r="P55" s="167">
        <v>21</v>
      </c>
      <c r="Q55" s="366" t="str">
        <f>IF(N55&lt;&gt;"",IF(N55&gt;P55,IF(N56&gt;P56,"○",IF(N57&gt;P57,"○","×")),IF(N56&gt;P56,IF(N57&gt;P57,"○","×"),"×")),"")</f>
        <v>×</v>
      </c>
      <c r="R55" s="168">
        <v>15</v>
      </c>
      <c r="S55" s="42" t="str">
        <f aca="true" t="shared" si="9" ref="S55:S63">IF(R55="","","-")</f>
        <v>-</v>
      </c>
      <c r="T55" s="164">
        <v>21</v>
      </c>
      <c r="U55" s="367" t="str">
        <f>IF(R55&lt;&gt;"",IF(R55&gt;T55,IF(R56&gt;T56,"○",IF(R57&gt;T57,"○","×")),IF(R56&gt;T56,IF(R57&gt;T57,"○","×"),"×")),"")</f>
        <v>×</v>
      </c>
      <c r="V55" s="354" t="s">
        <v>142</v>
      </c>
      <c r="W55" s="355"/>
      <c r="X55" s="355"/>
      <c r="Y55" s="356"/>
      <c r="Z55" s="135"/>
      <c r="AA55" s="75"/>
      <c r="AB55" s="76"/>
      <c r="AC55" s="60"/>
      <c r="AD55" s="61"/>
      <c r="AE55" s="70"/>
      <c r="AF55" s="76"/>
      <c r="AG55" s="76"/>
      <c r="AH55" s="77"/>
      <c r="AI55" s="199"/>
      <c r="AJ55" s="237"/>
      <c r="AK55" s="197"/>
      <c r="AL55" s="188"/>
      <c r="AM55" s="15" t="s">
        <v>283</v>
      </c>
      <c r="AN55" s="3" t="s">
        <v>290</v>
      </c>
      <c r="AO55" s="44">
        <f>IF(AY49="","",AY49)</f>
        <v>21</v>
      </c>
      <c r="AP55" s="41" t="str">
        <f t="shared" si="6"/>
        <v>-</v>
      </c>
      <c r="AQ55" s="45">
        <f>IF(AW49="","",AW49)</f>
        <v>16</v>
      </c>
      <c r="AR55" s="335">
        <f>IF(AT52="","",AT52)</f>
      </c>
      <c r="AS55" s="4">
        <f>IF(AY52="","",AY52)</f>
        <v>21</v>
      </c>
      <c r="AT55" s="41" t="str">
        <f t="shared" si="7"/>
        <v>-</v>
      </c>
      <c r="AU55" s="45">
        <f>IF(AW52="","",AW52)</f>
        <v>11</v>
      </c>
      <c r="AV55" s="335" t="str">
        <f>IF(AX52="","",AX52)</f>
        <v>-</v>
      </c>
      <c r="AW55" s="340"/>
      <c r="AX55" s="341"/>
      <c r="AY55" s="341"/>
      <c r="AZ55" s="348"/>
      <c r="BA55" s="157"/>
      <c r="BB55" s="41">
        <f t="shared" si="5"/>
      </c>
      <c r="BC55" s="164"/>
      <c r="BD55" s="352"/>
      <c r="BE55" s="331"/>
      <c r="BF55" s="332"/>
      <c r="BG55" s="332"/>
      <c r="BH55" s="333"/>
      <c r="BI55" s="135"/>
      <c r="BJ55" s="75">
        <f>COUNTIF(AO54:BD56,"○")</f>
        <v>2</v>
      </c>
      <c r="BK55" s="76">
        <f>COUNTIF(AO54:BD56,"×")</f>
        <v>0</v>
      </c>
      <c r="BL55" s="72">
        <f>(IF((AO54&gt;AQ54),1,0))+(IF((AO55&gt;AQ55),1,0))+(IF((AO56&gt;AQ56),1,0))+(IF((AS54&gt;AU54),1,0))+(IF((AS55&gt;AU55),1,0))+(IF((AS56&gt;AU56),1,0))+(IF((AW54&gt;AY54),1,0))+(IF((AW55&gt;AY55),1,0))+(IF((AW56&gt;AY56),1,0))+(IF((BA54&gt;BC54),1,0))+(IF((BA55&gt;BC55),1,0))+(IF((BA56&gt;BC56),1,0))</f>
        <v>4</v>
      </c>
      <c r="BM55" s="73">
        <f>(IF((AO54&lt;AQ54),1,0))+(IF((AO55&lt;AQ55),1,0))+(IF((AO56&lt;AQ56),1,0))+(IF((AS54&lt;AU54),1,0))+(IF((AS55&lt;AU55),1,0))+(IF((AS56&lt;AU56),1,0))+(IF((AW54&lt;AY54),1,0))+(IF((AW55&lt;AY55),1,0))+(IF((AW56&lt;AY56),1,0))+(IF((BA54&lt;BC54),1,0))+(IF((BA55&lt;BC55),1,0))+(IF((BA56&lt;BC56),1,0))</f>
        <v>0</v>
      </c>
      <c r="BN55" s="74">
        <f>BL55-BM55</f>
        <v>4</v>
      </c>
      <c r="BO55" s="76">
        <f>SUM(AO54:AO56,AS54:AS56,AW54:AW56,BA54:BA56)</f>
        <v>84</v>
      </c>
      <c r="BP55" s="76">
        <f>SUM(AQ54:AQ56,AU54:AU56,AY54:AY56,BC54:BC56)</f>
        <v>52</v>
      </c>
      <c r="BQ55" s="77">
        <f>BO55-BP55</f>
        <v>32</v>
      </c>
      <c r="BR55" s="54"/>
      <c r="BS55" s="54"/>
    </row>
    <row r="56" spans="1:70" ht="9" customHeight="1">
      <c r="A56" s="258"/>
      <c r="B56" s="259"/>
      <c r="C56" s="260"/>
      <c r="D56" s="2" t="s">
        <v>160</v>
      </c>
      <c r="E56" s="3" t="s">
        <v>167</v>
      </c>
      <c r="F56" s="364"/>
      <c r="G56" s="341"/>
      <c r="H56" s="341"/>
      <c r="I56" s="348"/>
      <c r="J56" s="157">
        <v>21</v>
      </c>
      <c r="K56" s="41" t="str">
        <f>IF(J56="","","-")</f>
        <v>-</v>
      </c>
      <c r="L56" s="165">
        <v>13</v>
      </c>
      <c r="M56" s="358"/>
      <c r="N56" s="157">
        <v>21</v>
      </c>
      <c r="O56" s="41" t="str">
        <f t="shared" si="8"/>
        <v>-</v>
      </c>
      <c r="P56" s="164">
        <v>18</v>
      </c>
      <c r="Q56" s="358"/>
      <c r="R56" s="157">
        <v>17</v>
      </c>
      <c r="S56" s="41" t="str">
        <f t="shared" si="9"/>
        <v>-</v>
      </c>
      <c r="T56" s="164">
        <v>21</v>
      </c>
      <c r="U56" s="352"/>
      <c r="V56" s="331"/>
      <c r="W56" s="332"/>
      <c r="X56" s="332"/>
      <c r="Y56" s="333"/>
      <c r="Z56" s="135"/>
      <c r="AA56" s="75">
        <f>COUNTIF(F55:U57,"○")</f>
        <v>1</v>
      </c>
      <c r="AB56" s="76">
        <f>COUNTIF(F55:U57,"×")</f>
        <v>2</v>
      </c>
      <c r="AC56" s="72">
        <f>(IF((F55&gt;H55),1,0))+(IF((F56&gt;H56),1,0))+(IF((F57&gt;H57),1,0))+(IF((J55&gt;L55),1,0))+(IF((J56&gt;L56),1,0))+(IF((J57&gt;L57),1,0))+(IF((N55&gt;P55),1,0))+(IF((N56&gt;P56),1,0))+(IF((N57&gt;P57),1,0))+(IF((R55&gt;T55),1,0))+(IF((R56&gt;T56),1,0))+(IF((R57&gt;T57),1,0))</f>
        <v>3</v>
      </c>
      <c r="AD56" s="73">
        <f>(IF((F55&lt;H55),1,0))+(IF((F56&lt;H56),1,0))+(IF((F57&lt;H57),1,0))+(IF((J55&lt;L55),1,0))+(IF((J56&lt;L56),1,0))+(IF((J57&lt;L57),1,0))+(IF((N55&lt;P55),1,0))+(IF((N56&lt;P56),1,0))+(IF((N57&lt;P57),1,0))+(IF((R55&lt;T55),1,0))+(IF((R56&lt;T56),1,0))+(IF((R57&lt;T57),1,0))</f>
        <v>4</v>
      </c>
      <c r="AE56" s="74">
        <f>AC56-AD56</f>
        <v>-1</v>
      </c>
      <c r="AF56" s="76">
        <f>SUM(F55:F57,J55:J57,N55:N57,R55:R57)</f>
        <v>120</v>
      </c>
      <c r="AG56" s="76">
        <f>SUM(H55:H57,L55:L57,P55:P57,T55:T57)</f>
        <v>133</v>
      </c>
      <c r="AH56" s="77">
        <f>AF56-AG56</f>
        <v>-13</v>
      </c>
      <c r="AI56" s="199"/>
      <c r="AJ56" s="197"/>
      <c r="AK56" s="197"/>
      <c r="AL56" s="188"/>
      <c r="AM56" s="7"/>
      <c r="AN56" s="8"/>
      <c r="AO56" s="47">
        <f>IF(AY50="","",AY50)</f>
      </c>
      <c r="AP56" s="43">
        <f t="shared" si="6"/>
      </c>
      <c r="AQ56" s="48">
        <f>IF(AW50="","",AW50)</f>
      </c>
      <c r="AR56" s="346">
        <f>IF(AT53="","",AT53)</f>
      </c>
      <c r="AS56" s="9">
        <f>IF(AY53="","",AY53)</f>
      </c>
      <c r="AT56" s="41">
        <f t="shared" si="7"/>
      </c>
      <c r="AU56" s="48">
        <f>IF(AW53="","",AW53)</f>
      </c>
      <c r="AV56" s="346">
        <f>IF(AX53="","",AX53)</f>
      </c>
      <c r="AW56" s="349"/>
      <c r="AX56" s="350"/>
      <c r="AY56" s="350"/>
      <c r="AZ56" s="351"/>
      <c r="BA56" s="159"/>
      <c r="BB56" s="41">
        <f t="shared" si="5"/>
      </c>
      <c r="BC56" s="166"/>
      <c r="BD56" s="353"/>
      <c r="BE56" s="35">
        <f>BJ55</f>
        <v>2</v>
      </c>
      <c r="BF56" s="36" t="s">
        <v>102</v>
      </c>
      <c r="BG56" s="36">
        <f>BK55</f>
        <v>0</v>
      </c>
      <c r="BH56" s="37" t="s">
        <v>70</v>
      </c>
      <c r="BI56" s="135"/>
      <c r="BJ56" s="75"/>
      <c r="BK56" s="76"/>
      <c r="BL56" s="75"/>
      <c r="BM56" s="76"/>
      <c r="BN56" s="77"/>
      <c r="BO56" s="76"/>
      <c r="BP56" s="76"/>
      <c r="BQ56" s="77"/>
      <c r="BR56" s="54"/>
    </row>
    <row r="57" spans="1:80" ht="9" customHeight="1">
      <c r="A57" s="258"/>
      <c r="B57" s="259"/>
      <c r="C57" s="260"/>
      <c r="D57" s="7"/>
      <c r="E57" s="8"/>
      <c r="F57" s="365"/>
      <c r="G57" s="350"/>
      <c r="H57" s="350"/>
      <c r="I57" s="351"/>
      <c r="J57" s="159"/>
      <c r="K57" s="41">
        <f>IF(J57="","","-")</f>
      </c>
      <c r="L57" s="166"/>
      <c r="M57" s="359"/>
      <c r="N57" s="159">
        <v>15</v>
      </c>
      <c r="O57" s="43" t="str">
        <f t="shared" si="8"/>
        <v>-</v>
      </c>
      <c r="P57" s="166">
        <v>21</v>
      </c>
      <c r="Q57" s="358"/>
      <c r="R57" s="159"/>
      <c r="S57" s="43">
        <f t="shared" si="9"/>
      </c>
      <c r="T57" s="166"/>
      <c r="U57" s="352"/>
      <c r="V57" s="35">
        <f>AA56</f>
        <v>1</v>
      </c>
      <c r="W57" s="36" t="s">
        <v>102</v>
      </c>
      <c r="X57" s="36">
        <f>AB56</f>
        <v>2</v>
      </c>
      <c r="Y57" s="37" t="s">
        <v>70</v>
      </c>
      <c r="Z57" s="135"/>
      <c r="AA57" s="75"/>
      <c r="AB57" s="76"/>
      <c r="AC57" s="75"/>
      <c r="AD57" s="76"/>
      <c r="AE57" s="77"/>
      <c r="AF57" s="76"/>
      <c r="AG57" s="76"/>
      <c r="AH57" s="77"/>
      <c r="AI57" s="196"/>
      <c r="AJ57" s="237"/>
      <c r="AK57" s="197"/>
      <c r="AL57" s="188"/>
      <c r="AM57" s="466" t="s">
        <v>284</v>
      </c>
      <c r="AN57" s="455" t="s">
        <v>291</v>
      </c>
      <c r="AO57" s="44">
        <f>IF(BC48="","",BC48)</f>
      </c>
      <c r="AP57" s="41">
        <f t="shared" si="6"/>
      </c>
      <c r="AQ57" s="45">
        <f>IF(BA48="","",BA48)</f>
      </c>
      <c r="AR57" s="334">
        <f>IF(BD48="","",IF(BD48="○","×",IF(BD48="×","○")))</f>
      </c>
      <c r="AS57" s="4">
        <f>IF(BC51="","",BC51)</f>
      </c>
      <c r="AT57" s="46">
        <f t="shared" si="7"/>
      </c>
      <c r="AU57" s="45">
        <f>IF(BA51="","",BA51)</f>
      </c>
      <c r="AV57" s="334">
        <f>IF(BD51="","",IF(BD51="○","×",IF(BD51="×","○")))</f>
      </c>
      <c r="AW57" s="30">
        <f>IF(BC54="","",BC54)</f>
      </c>
      <c r="AX57" s="41">
        <f>IF(AW57="","","-")</f>
      </c>
      <c r="AY57" s="49">
        <f>IF(BA54="","",BA54)</f>
      </c>
      <c r="AZ57" s="334">
        <f>IF(BD54="","",IF(BD54="○","×",IF(BD54="×","○")))</f>
      </c>
      <c r="BA57" s="337"/>
      <c r="BB57" s="338"/>
      <c r="BC57" s="338"/>
      <c r="BD57" s="339"/>
      <c r="BE57" s="460" t="s">
        <v>415</v>
      </c>
      <c r="BF57" s="461"/>
      <c r="BG57" s="461"/>
      <c r="BH57" s="462"/>
      <c r="BI57" s="135"/>
      <c r="BJ57" s="60"/>
      <c r="BK57" s="61"/>
      <c r="BL57" s="60"/>
      <c r="BM57" s="61"/>
      <c r="BN57" s="70"/>
      <c r="BO57" s="61"/>
      <c r="BP57" s="61"/>
      <c r="BQ57" s="70"/>
      <c r="BR57" s="54"/>
      <c r="BS57" s="54"/>
      <c r="BT57" s="54"/>
      <c r="BU57" s="54"/>
      <c r="BV57" s="57"/>
      <c r="BW57" s="57"/>
      <c r="BX57" s="57"/>
      <c r="BY57" s="57"/>
      <c r="BZ57" s="57"/>
      <c r="CA57" s="57"/>
      <c r="CB57" s="57"/>
    </row>
    <row r="58" spans="1:80" ht="9" customHeight="1">
      <c r="A58" s="258"/>
      <c r="B58" s="259"/>
      <c r="C58" s="260"/>
      <c r="D58" s="2" t="s">
        <v>161</v>
      </c>
      <c r="E58" s="11" t="s">
        <v>168</v>
      </c>
      <c r="F58" s="44">
        <f>IF(L55="","",L55)</f>
        <v>18</v>
      </c>
      <c r="G58" s="41" t="str">
        <f aca="true" t="shared" si="10" ref="G58:G66">IF(F58="","","-")</f>
        <v>-</v>
      </c>
      <c r="H58" s="45">
        <f>IF(J55="","",J55)</f>
        <v>21</v>
      </c>
      <c r="I58" s="334" t="str">
        <f>IF(M55="","",IF(M55="○","×",IF(M55="×","○")))</f>
        <v>×</v>
      </c>
      <c r="J58" s="337"/>
      <c r="K58" s="338"/>
      <c r="L58" s="338"/>
      <c r="M58" s="347"/>
      <c r="N58" s="157">
        <v>14</v>
      </c>
      <c r="O58" s="41" t="str">
        <f t="shared" si="8"/>
        <v>-</v>
      </c>
      <c r="P58" s="164">
        <v>21</v>
      </c>
      <c r="Q58" s="357" t="str">
        <f>IF(N58&lt;&gt;"",IF(N58&gt;P58,IF(N59&gt;P59,"○",IF(N60&gt;P60,"○","×")),IF(N59&gt;P59,IF(N60&gt;P60,"○","×"),"×")),"")</f>
        <v>×</v>
      </c>
      <c r="R58" s="157">
        <v>17</v>
      </c>
      <c r="S58" s="41" t="str">
        <f t="shared" si="9"/>
        <v>-</v>
      </c>
      <c r="T58" s="164">
        <v>21</v>
      </c>
      <c r="U58" s="360" t="str">
        <f>IF(R58&lt;&gt;"",IF(R58&gt;T58,IF(R59&gt;T59,"○",IF(R60&gt;T60,"○","×")),IF(R59&gt;T59,IF(R60&gt;T60,"○","×"),"×")),"")</f>
        <v>×</v>
      </c>
      <c r="V58" s="328" t="s">
        <v>143</v>
      </c>
      <c r="W58" s="329"/>
      <c r="X58" s="329"/>
      <c r="Y58" s="330"/>
      <c r="Z58" s="135"/>
      <c r="AA58" s="60"/>
      <c r="AB58" s="61"/>
      <c r="AC58" s="60"/>
      <c r="AD58" s="61"/>
      <c r="AE58" s="70"/>
      <c r="AF58" s="61"/>
      <c r="AG58" s="61"/>
      <c r="AH58" s="70"/>
      <c r="AI58" s="196"/>
      <c r="AJ58" s="237"/>
      <c r="AK58" s="197"/>
      <c r="AL58" s="188"/>
      <c r="AM58" s="467" t="s">
        <v>285</v>
      </c>
      <c r="AN58" s="457" t="s">
        <v>291</v>
      </c>
      <c r="AO58" s="44">
        <f>IF(BC49="","",BC49)</f>
      </c>
      <c r="AP58" s="41">
        <f t="shared" si="6"/>
      </c>
      <c r="AQ58" s="45">
        <f>IF(BA49="","",BA49)</f>
      </c>
      <c r="AR58" s="335" t="str">
        <f>IF(AT55="","",AT55)</f>
        <v>-</v>
      </c>
      <c r="AS58" s="4">
        <f>IF(BC52="","",BC52)</f>
      </c>
      <c r="AT58" s="41">
        <f t="shared" si="7"/>
      </c>
      <c r="AU58" s="45">
        <f>IF(BA52="","",BA52)</f>
      </c>
      <c r="AV58" s="335">
        <f>IF(AX55="","",AX55)</f>
      </c>
      <c r="AW58" s="4">
        <f>IF(BC55="","",BC55)</f>
      </c>
      <c r="AX58" s="41">
        <f>IF(AW58="","","-")</f>
      </c>
      <c r="AY58" s="45">
        <f>IF(BA55="","",BA55)</f>
      </c>
      <c r="AZ58" s="335">
        <f>IF(BB55="","",BB55)</f>
      </c>
      <c r="BA58" s="340"/>
      <c r="BB58" s="341"/>
      <c r="BC58" s="341"/>
      <c r="BD58" s="342"/>
      <c r="BE58" s="463"/>
      <c r="BF58" s="464"/>
      <c r="BG58" s="464"/>
      <c r="BH58" s="465"/>
      <c r="BI58" s="135"/>
      <c r="BJ58" s="75">
        <f>COUNTIF(AO57:BD59,"○")</f>
        <v>0</v>
      </c>
      <c r="BK58" s="76">
        <f>COUNTIF(AO57:BD59,"×")</f>
        <v>0</v>
      </c>
      <c r="BL58" s="72">
        <f>(IF((AO57&gt;AQ57),1,0))+(IF((AO58&gt;AQ58),1,0))+(IF((AO59&gt;AQ59),1,0))+(IF((AS57&gt;AU57),1,0))+(IF((AS58&gt;AU58),1,0))+(IF((AS59&gt;AU59),1,0))+(IF((AW57&gt;AY57),1,0))+(IF((AW58&gt;AY58),1,0))+(IF((AW59&gt;AY59),1,0))+(IF((BA57&gt;BC57),1,0))+(IF((BA58&gt;BC58),1,0))+(IF((BA59&gt;BC59),1,0))</f>
        <v>0</v>
      </c>
      <c r="BM58" s="73">
        <f>(IF((AO57&lt;AQ57),1,0))+(IF((AO58&lt;AQ58),1,0))+(IF((AO59&lt;AQ59),1,0))+(IF((AS57&lt;AU57),1,0))+(IF((AS58&lt;AU58),1,0))+(IF((AS59&lt;AU59),1,0))+(IF((AW57&lt;AY57),1,0))+(IF((AW58&lt;AY58),1,0))+(IF((AW59&lt;AY59),1,0))+(IF((BA57&lt;BC57),1,0))+(IF((BA58&lt;BC58),1,0))+(IF((BA59&lt;BC59),1,0))</f>
        <v>0</v>
      </c>
      <c r="BN58" s="74">
        <f>BL58-BM58</f>
        <v>0</v>
      </c>
      <c r="BO58" s="76">
        <f>SUM(AO57:AO59,AS57:AS59,AW57:AW59,BA57:BA59)</f>
        <v>0</v>
      </c>
      <c r="BP58" s="76">
        <f>SUM(AQ57:AQ59,AU57:AU59,AY57:AY59,BC57:BC59)</f>
        <v>0</v>
      </c>
      <c r="BQ58" s="77">
        <f>BO58-BP58</f>
        <v>0</v>
      </c>
      <c r="BR58" s="54"/>
      <c r="BS58" s="54"/>
      <c r="BT58" s="54"/>
      <c r="BU58" s="54"/>
      <c r="BV58" s="57"/>
      <c r="BW58" s="57"/>
      <c r="BX58" s="57"/>
      <c r="BY58" s="57"/>
      <c r="BZ58" s="57"/>
      <c r="CA58" s="57"/>
      <c r="CB58" s="57"/>
    </row>
    <row r="59" spans="1:80" ht="9" customHeight="1" thickBot="1">
      <c r="A59" s="258"/>
      <c r="B59" s="259"/>
      <c r="C59" s="260"/>
      <c r="D59" s="2" t="s">
        <v>162</v>
      </c>
      <c r="E59" s="3" t="s">
        <v>168</v>
      </c>
      <c r="F59" s="44">
        <f>IF(L56="","",L56)</f>
        <v>13</v>
      </c>
      <c r="G59" s="41" t="str">
        <f t="shared" si="10"/>
        <v>-</v>
      </c>
      <c r="H59" s="45">
        <f>IF(J56="","",J56)</f>
        <v>21</v>
      </c>
      <c r="I59" s="335" t="str">
        <f>IF(K56="","",K56)</f>
        <v>-</v>
      </c>
      <c r="J59" s="340"/>
      <c r="K59" s="341"/>
      <c r="L59" s="341"/>
      <c r="M59" s="348"/>
      <c r="N59" s="157">
        <v>11</v>
      </c>
      <c r="O59" s="41" t="str">
        <f t="shared" si="8"/>
        <v>-</v>
      </c>
      <c r="P59" s="164">
        <v>21</v>
      </c>
      <c r="Q59" s="358"/>
      <c r="R59" s="157">
        <v>16</v>
      </c>
      <c r="S59" s="41" t="str">
        <f t="shared" si="9"/>
        <v>-</v>
      </c>
      <c r="T59" s="164">
        <v>21</v>
      </c>
      <c r="U59" s="352"/>
      <c r="V59" s="331"/>
      <c r="W59" s="332"/>
      <c r="X59" s="332"/>
      <c r="Y59" s="333"/>
      <c r="Z59" s="135"/>
      <c r="AA59" s="75">
        <f>COUNTIF(F58:U60,"○")</f>
        <v>0</v>
      </c>
      <c r="AB59" s="76">
        <f>COUNTIF(F58:U60,"×")</f>
        <v>3</v>
      </c>
      <c r="AC59" s="72">
        <f>(IF((F58&gt;H58),1,0))+(IF((F59&gt;H59),1,0))+(IF((F60&gt;H60),1,0))+(IF((J58&gt;L58),1,0))+(IF((J59&gt;L59),1,0))+(IF((J60&gt;L60),1,0))+(IF((N58&gt;P58),1,0))+(IF((N59&gt;P59),1,0))+(IF((N60&gt;P60),1,0))+(IF((R58&gt;T58),1,0))+(IF((R59&gt;T59),1,0))+(IF((R60&gt;T60),1,0))</f>
        <v>0</v>
      </c>
      <c r="AD59" s="73">
        <f>(IF((F58&lt;H58),1,0))+(IF((F59&lt;H59),1,0))+(IF((F60&lt;H60),1,0))+(IF((J58&lt;L58),1,0))+(IF((J59&lt;L59),1,0))+(IF((J60&lt;L60),1,0))+(IF((N58&lt;P58),1,0))+(IF((N59&lt;P59),1,0))+(IF((N60&lt;P60),1,0))+(IF((R58&lt;T58),1,0))+(IF((R59&lt;T59),1,0))+(IF((R60&lt;T60),1,0))</f>
        <v>6</v>
      </c>
      <c r="AE59" s="74">
        <f>AC59-AD59</f>
        <v>-6</v>
      </c>
      <c r="AF59" s="76">
        <f>SUM(F58:F60,J58:J60,N58:N60,R58:R60)</f>
        <v>89</v>
      </c>
      <c r="AG59" s="76">
        <f>SUM(H58:H60,L58:L60,P58:P60,T58:T60)</f>
        <v>126</v>
      </c>
      <c r="AH59" s="77">
        <f>AF59-AG59</f>
        <v>-37</v>
      </c>
      <c r="AI59" s="196"/>
      <c r="AJ59" s="197"/>
      <c r="AK59" s="197"/>
      <c r="AL59" s="188"/>
      <c r="AM59" s="468"/>
      <c r="AN59" s="469"/>
      <c r="AO59" s="50">
        <f>IF(BC50="","",BC50)</f>
      </c>
      <c r="AP59" s="51">
        <f t="shared" si="6"/>
      </c>
      <c r="AQ59" s="52">
        <f>IF(BA50="","",BA50)</f>
      </c>
      <c r="AR59" s="336">
        <f>IF(AT56="","",AT56)</f>
      </c>
      <c r="AS59" s="53">
        <f>IF(BC53="","",BC53)</f>
      </c>
      <c r="AT59" s="51">
        <f t="shared" si="7"/>
      </c>
      <c r="AU59" s="52">
        <f>IF(BA53="","",BA53)</f>
      </c>
      <c r="AV59" s="336">
        <f>IF(AX56="","",AX56)</f>
      </c>
      <c r="AW59" s="53">
        <f>IF(BC56="","",BC56)</f>
      </c>
      <c r="AX59" s="51">
        <f>IF(AW59="","","-")</f>
      </c>
      <c r="AY59" s="52">
        <f>IF(BA56="","",BA56)</f>
      </c>
      <c r="AZ59" s="336">
        <f>IF(BB56="","",BB56)</f>
      </c>
      <c r="BA59" s="343"/>
      <c r="BB59" s="344"/>
      <c r="BC59" s="344"/>
      <c r="BD59" s="345"/>
      <c r="BE59" s="38">
        <f>BJ58</f>
        <v>0</v>
      </c>
      <c r="BF59" s="39" t="s">
        <v>102</v>
      </c>
      <c r="BG59" s="39">
        <f>BK58</f>
        <v>0</v>
      </c>
      <c r="BH59" s="40" t="s">
        <v>70</v>
      </c>
      <c r="BI59" s="135"/>
      <c r="BJ59" s="83"/>
      <c r="BK59" s="84"/>
      <c r="BL59" s="83"/>
      <c r="BM59" s="84"/>
      <c r="BN59" s="85"/>
      <c r="BO59" s="84"/>
      <c r="BP59" s="84"/>
      <c r="BQ59" s="85"/>
      <c r="BR59" s="54"/>
      <c r="BS59" s="54"/>
      <c r="BT59" s="54"/>
      <c r="BU59" s="54"/>
      <c r="BV59" s="57"/>
      <c r="BW59" s="57"/>
      <c r="BX59" s="57"/>
      <c r="BY59" s="57"/>
      <c r="BZ59" s="57"/>
      <c r="CA59" s="57"/>
      <c r="CB59" s="57"/>
    </row>
    <row r="60" spans="1:80" ht="9" customHeight="1" thickBot="1">
      <c r="A60" s="258"/>
      <c r="B60" s="259"/>
      <c r="C60" s="260"/>
      <c r="D60" s="7"/>
      <c r="E60" s="17"/>
      <c r="F60" s="47">
        <f>IF(L57="","",L57)</f>
      </c>
      <c r="G60" s="41">
        <f t="shared" si="10"/>
      </c>
      <c r="H60" s="48">
        <f>IF(J57="","",J57)</f>
      </c>
      <c r="I60" s="346">
        <f>IF(K57="","",K57)</f>
      </c>
      <c r="J60" s="349"/>
      <c r="K60" s="350"/>
      <c r="L60" s="350"/>
      <c r="M60" s="351"/>
      <c r="N60" s="159"/>
      <c r="O60" s="41">
        <f t="shared" si="8"/>
      </c>
      <c r="P60" s="166"/>
      <c r="Q60" s="359"/>
      <c r="R60" s="159"/>
      <c r="S60" s="43">
        <f t="shared" si="9"/>
      </c>
      <c r="T60" s="166"/>
      <c r="U60" s="353"/>
      <c r="V60" s="35">
        <f>AA59</f>
        <v>0</v>
      </c>
      <c r="W60" s="36" t="s">
        <v>102</v>
      </c>
      <c r="X60" s="36">
        <f>AB59</f>
        <v>3</v>
      </c>
      <c r="Y60" s="37" t="s">
        <v>70</v>
      </c>
      <c r="Z60" s="135"/>
      <c r="AA60" s="83"/>
      <c r="AB60" s="84"/>
      <c r="AC60" s="83"/>
      <c r="AD60" s="84"/>
      <c r="AE60" s="85"/>
      <c r="AF60" s="84"/>
      <c r="AG60" s="84"/>
      <c r="AH60" s="85"/>
      <c r="AI60" s="196"/>
      <c r="AJ60" s="194"/>
      <c r="AK60" s="194"/>
      <c r="AL60" s="195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4"/>
      <c r="BQ60" s="54"/>
      <c r="BR60" s="54"/>
      <c r="BS60" s="54"/>
      <c r="BT60" s="54"/>
      <c r="BU60" s="54"/>
      <c r="BV60" s="57"/>
      <c r="BW60" s="57"/>
      <c r="BX60" s="57"/>
      <c r="BY60" s="57"/>
      <c r="BZ60" s="57"/>
      <c r="CA60" s="57"/>
      <c r="CB60" s="57"/>
    </row>
    <row r="61" spans="1:80" ht="9" customHeight="1">
      <c r="A61" s="258"/>
      <c r="B61" s="259"/>
      <c r="C61" s="260"/>
      <c r="D61" s="15" t="s">
        <v>163</v>
      </c>
      <c r="E61" s="3" t="s">
        <v>169</v>
      </c>
      <c r="F61" s="44">
        <f>IF(P55="","",P55)</f>
        <v>21</v>
      </c>
      <c r="G61" s="46" t="str">
        <f t="shared" si="10"/>
        <v>-</v>
      </c>
      <c r="H61" s="45">
        <f>IF(N55="","",N55)</f>
        <v>10</v>
      </c>
      <c r="I61" s="334" t="str">
        <f>IF(Q55="","",IF(Q55="○","×",IF(Q55="×","○")))</f>
        <v>○</v>
      </c>
      <c r="J61" s="4">
        <f>IF(P58="","",P58)</f>
        <v>21</v>
      </c>
      <c r="K61" s="41" t="str">
        <f aca="true" t="shared" si="11" ref="K61:K66">IF(J61="","","-")</f>
        <v>-</v>
      </c>
      <c r="L61" s="45">
        <f>IF(N58="","",N58)</f>
        <v>14</v>
      </c>
      <c r="M61" s="334" t="str">
        <f>IF(Q58="","",IF(Q58="○","×",IF(Q58="×","○")))</f>
        <v>○</v>
      </c>
      <c r="N61" s="337"/>
      <c r="O61" s="338"/>
      <c r="P61" s="338"/>
      <c r="Q61" s="347"/>
      <c r="R61" s="157">
        <v>21</v>
      </c>
      <c r="S61" s="41" t="str">
        <f t="shared" si="9"/>
        <v>-</v>
      </c>
      <c r="T61" s="164">
        <v>19</v>
      </c>
      <c r="U61" s="352" t="str">
        <f>IF(R61&lt;&gt;"",IF(R61&gt;T61,IF(R62&gt;T62,"○",IF(R63&gt;T63,"○","×")),IF(R62&gt;T62,IF(R63&gt;T63,"○","×"),"×")),"")</f>
        <v>○</v>
      </c>
      <c r="V61" s="328" t="s">
        <v>140</v>
      </c>
      <c r="W61" s="329"/>
      <c r="X61" s="329"/>
      <c r="Y61" s="330"/>
      <c r="Z61" s="135"/>
      <c r="AA61" s="75"/>
      <c r="AB61" s="76"/>
      <c r="AC61" s="75"/>
      <c r="AD61" s="76"/>
      <c r="AE61" s="77"/>
      <c r="AF61" s="76"/>
      <c r="AG61" s="76"/>
      <c r="AH61" s="77"/>
      <c r="AI61" s="196"/>
      <c r="AJ61" s="197"/>
      <c r="AK61" s="197"/>
      <c r="AL61" s="188"/>
      <c r="AM61" s="297" t="s">
        <v>294</v>
      </c>
      <c r="AN61" s="298"/>
      <c r="AO61" s="301" t="str">
        <f>AM63</f>
        <v>秦千晴</v>
      </c>
      <c r="AP61" s="302"/>
      <c r="AQ61" s="302"/>
      <c r="AR61" s="303"/>
      <c r="AS61" s="304" t="str">
        <f>AM66</f>
        <v>井上美智</v>
      </c>
      <c r="AT61" s="302"/>
      <c r="AU61" s="302"/>
      <c r="AV61" s="303"/>
      <c r="AW61" s="304" t="str">
        <f>AM69</f>
        <v>石川紫</v>
      </c>
      <c r="AX61" s="302"/>
      <c r="AY61" s="302"/>
      <c r="AZ61" s="303"/>
      <c r="BA61" s="282" t="s">
        <v>60</v>
      </c>
      <c r="BB61" s="283"/>
      <c r="BC61" s="283"/>
      <c r="BD61" s="284"/>
      <c r="BE61" s="54"/>
      <c r="BF61" s="285" t="s">
        <v>66</v>
      </c>
      <c r="BG61" s="286"/>
      <c r="BH61" s="287" t="s">
        <v>67</v>
      </c>
      <c r="BI61" s="288"/>
      <c r="BJ61" s="289"/>
      <c r="BK61" s="65" t="s">
        <v>68</v>
      </c>
      <c r="BL61" s="66"/>
      <c r="BM61" s="67"/>
      <c r="BN61" s="113"/>
      <c r="BO61" s="113"/>
      <c r="BP61" s="113"/>
      <c r="BQ61" s="54"/>
      <c r="BR61" s="54"/>
      <c r="BS61" s="54"/>
      <c r="BT61" s="54"/>
      <c r="BU61" s="54"/>
      <c r="BV61" s="57"/>
      <c r="BW61" s="57"/>
      <c r="BX61" s="57"/>
      <c r="BY61" s="57"/>
      <c r="BZ61" s="57"/>
      <c r="CA61" s="57"/>
      <c r="CB61" s="57"/>
    </row>
    <row r="62" spans="1:80" ht="9" customHeight="1" thickBot="1">
      <c r="A62" s="258"/>
      <c r="B62" s="259"/>
      <c r="C62" s="260"/>
      <c r="D62" s="15" t="s">
        <v>164</v>
      </c>
      <c r="E62" s="3" t="s">
        <v>169</v>
      </c>
      <c r="F62" s="44">
        <f>IF(P56="","",P56)</f>
        <v>18</v>
      </c>
      <c r="G62" s="41" t="str">
        <f t="shared" si="10"/>
        <v>-</v>
      </c>
      <c r="H62" s="45">
        <f>IF(N56="","",N56)</f>
        <v>21</v>
      </c>
      <c r="I62" s="335">
        <f>IF(K59="","",K59)</f>
      </c>
      <c r="J62" s="4">
        <f>IF(P59="","",P59)</f>
        <v>21</v>
      </c>
      <c r="K62" s="41" t="str">
        <f t="shared" si="11"/>
        <v>-</v>
      </c>
      <c r="L62" s="45">
        <f>IF(N59="","",N59)</f>
        <v>11</v>
      </c>
      <c r="M62" s="335" t="str">
        <f>IF(O59="","",O59)</f>
        <v>-</v>
      </c>
      <c r="N62" s="340"/>
      <c r="O62" s="341"/>
      <c r="P62" s="341"/>
      <c r="Q62" s="348"/>
      <c r="R62" s="157">
        <v>21</v>
      </c>
      <c r="S62" s="41" t="str">
        <f t="shared" si="9"/>
        <v>-</v>
      </c>
      <c r="T62" s="164">
        <v>23</v>
      </c>
      <c r="U62" s="352"/>
      <c r="V62" s="331"/>
      <c r="W62" s="332"/>
      <c r="X62" s="332"/>
      <c r="Y62" s="333"/>
      <c r="Z62" s="135"/>
      <c r="AA62" s="75">
        <f>COUNTIF(F61:U63,"○")</f>
        <v>3</v>
      </c>
      <c r="AB62" s="76">
        <f>COUNTIF(F61:U63,"×")</f>
        <v>0</v>
      </c>
      <c r="AC62" s="72">
        <f>(IF((F61&gt;H61),1,0))+(IF((F62&gt;H62),1,0))+(IF((F63&gt;H63),1,0))+(IF((J61&gt;L61),1,0))+(IF((J62&gt;L62),1,0))+(IF((J63&gt;L63),1,0))+(IF((N61&gt;P61),1,0))+(IF((N62&gt;P62),1,0))+(IF((N63&gt;P63),1,0))+(IF((R61&gt;T61),1,0))+(IF((R62&gt;T62),1,0))+(IF((R63&gt;T63),1,0))</f>
        <v>6</v>
      </c>
      <c r="AD62" s="73">
        <f>(IF((F61&lt;H61),1,0))+(IF((F62&lt;H62),1,0))+(IF((F63&lt;H63),1,0))+(IF((J61&lt;L61),1,0))+(IF((J62&lt;L62),1,0))+(IF((J63&lt;L63),1,0))+(IF((N61&lt;P61),1,0))+(IF((N62&lt;P62),1,0))+(IF((N63&lt;P63),1,0))+(IF((R61&lt;T61),1,0))+(IF((R62&lt;T62),1,0))+(IF((R63&lt;T63),1,0))</f>
        <v>2</v>
      </c>
      <c r="AE62" s="74">
        <f>AC62-AD62</f>
        <v>4</v>
      </c>
      <c r="AF62" s="76">
        <f>SUM(F61:F63,J61:J63,N61:N63,R61:R63)</f>
        <v>165</v>
      </c>
      <c r="AG62" s="76">
        <f>SUM(H61:H63,L61:L63,P61:P63,T61:T63)</f>
        <v>126</v>
      </c>
      <c r="AH62" s="77">
        <f>AF62-AG62</f>
        <v>39</v>
      </c>
      <c r="AI62" s="196"/>
      <c r="AJ62" s="197"/>
      <c r="AK62" s="197"/>
      <c r="AL62" s="188"/>
      <c r="AM62" s="299"/>
      <c r="AN62" s="300"/>
      <c r="AO62" s="290" t="str">
        <f>AM64</f>
        <v>大條亜津紗</v>
      </c>
      <c r="AP62" s="291"/>
      <c r="AQ62" s="291"/>
      <c r="AR62" s="292"/>
      <c r="AS62" s="293" t="str">
        <f>AM67</f>
        <v>西岡亜実</v>
      </c>
      <c r="AT62" s="291"/>
      <c r="AU62" s="291"/>
      <c r="AV62" s="292"/>
      <c r="AW62" s="293" t="str">
        <f>AM70</f>
        <v>薦田あかね</v>
      </c>
      <c r="AX62" s="291"/>
      <c r="AY62" s="291"/>
      <c r="AZ62" s="292"/>
      <c r="BA62" s="294" t="s">
        <v>61</v>
      </c>
      <c r="BB62" s="295"/>
      <c r="BC62" s="295"/>
      <c r="BD62" s="296"/>
      <c r="BE62" s="54"/>
      <c r="BF62" s="62" t="s">
        <v>69</v>
      </c>
      <c r="BG62" s="63" t="s">
        <v>70</v>
      </c>
      <c r="BH62" s="62" t="s">
        <v>40</v>
      </c>
      <c r="BI62" s="63" t="s">
        <v>71</v>
      </c>
      <c r="BJ62" s="64" t="s">
        <v>72</v>
      </c>
      <c r="BK62" s="63" t="s">
        <v>103</v>
      </c>
      <c r="BL62" s="63" t="s">
        <v>71</v>
      </c>
      <c r="BM62" s="64" t="s">
        <v>72</v>
      </c>
      <c r="BN62" s="113"/>
      <c r="BO62" s="113"/>
      <c r="BP62" s="113"/>
      <c r="BQ62" s="54"/>
      <c r="BR62" s="54"/>
      <c r="BS62" s="54"/>
      <c r="BT62" s="54"/>
      <c r="BU62" s="54"/>
      <c r="BV62" s="57"/>
      <c r="BW62" s="57"/>
      <c r="BX62" s="57"/>
      <c r="BY62" s="57"/>
      <c r="BZ62" s="57"/>
      <c r="CA62" s="57"/>
      <c r="CB62" s="57"/>
    </row>
    <row r="63" spans="1:80" ht="9" customHeight="1">
      <c r="A63" s="258"/>
      <c r="B63" s="259"/>
      <c r="C63" s="260"/>
      <c r="D63" s="7"/>
      <c r="E63" s="8"/>
      <c r="F63" s="47">
        <f>IF(P57="","",P57)</f>
        <v>21</v>
      </c>
      <c r="G63" s="43" t="str">
        <f t="shared" si="10"/>
        <v>-</v>
      </c>
      <c r="H63" s="48">
        <f>IF(N57="","",N57)</f>
        <v>15</v>
      </c>
      <c r="I63" s="346">
        <f>IF(K60="","",K60)</f>
      </c>
      <c r="J63" s="9">
        <f>IF(P60="","",P60)</f>
      </c>
      <c r="K63" s="41">
        <f t="shared" si="11"/>
      </c>
      <c r="L63" s="48">
        <f>IF(N60="","",N60)</f>
      </c>
      <c r="M63" s="346">
        <f>IF(O60="","",O60)</f>
      </c>
      <c r="N63" s="349"/>
      <c r="O63" s="350"/>
      <c r="P63" s="350"/>
      <c r="Q63" s="351"/>
      <c r="R63" s="159">
        <v>21</v>
      </c>
      <c r="S63" s="41" t="str">
        <f t="shared" si="9"/>
        <v>-</v>
      </c>
      <c r="T63" s="166">
        <v>13</v>
      </c>
      <c r="U63" s="353"/>
      <c r="V63" s="35">
        <f>AA62</f>
        <v>3</v>
      </c>
      <c r="W63" s="36" t="s">
        <v>102</v>
      </c>
      <c r="X63" s="36">
        <f>AB62</f>
        <v>0</v>
      </c>
      <c r="Y63" s="37" t="s">
        <v>70</v>
      </c>
      <c r="Z63" s="135"/>
      <c r="AA63" s="75"/>
      <c r="AB63" s="76"/>
      <c r="AC63" s="75"/>
      <c r="AD63" s="76"/>
      <c r="AE63" s="77"/>
      <c r="AF63" s="76"/>
      <c r="AG63" s="76"/>
      <c r="AH63" s="77"/>
      <c r="AI63" s="196"/>
      <c r="AJ63" s="237"/>
      <c r="AK63" s="197"/>
      <c r="AL63" s="188"/>
      <c r="AM63" s="2" t="s">
        <v>286</v>
      </c>
      <c r="AN63" s="125" t="s">
        <v>292</v>
      </c>
      <c r="AO63" s="375"/>
      <c r="AP63" s="376"/>
      <c r="AQ63" s="376"/>
      <c r="AR63" s="377"/>
      <c r="AS63" s="157">
        <v>18</v>
      </c>
      <c r="AT63" s="5" t="str">
        <f>IF(AS63="","","-")</f>
        <v>-</v>
      </c>
      <c r="AU63" s="153">
        <v>21</v>
      </c>
      <c r="AV63" s="366" t="str">
        <f>IF(AS63&lt;&gt;"",IF(AS63&gt;AU63,IF(AS64&gt;AU64,"○",IF(AS65&gt;AU65,"○","×")),IF(AS64&gt;AU64,IF(AS65&gt;AU65,"○","×"),"×")),"")</f>
        <v>○</v>
      </c>
      <c r="AW63" s="157">
        <v>21</v>
      </c>
      <c r="AX63" s="6" t="str">
        <f aca="true" t="shared" si="12" ref="AX63:AX68">IF(AW63="","","-")</f>
        <v>-</v>
      </c>
      <c r="AY63" s="161">
        <v>16</v>
      </c>
      <c r="AZ63" s="380" t="str">
        <f>IF(AW63&lt;&gt;"",IF(AW63&gt;AY63,IF(AW64&gt;AY64,"○",IF(AW65&gt;AY65,"○","×")),IF(AW64&gt;AY64,IF(AW65&gt;AY65,"○","×"),"×")),"")</f>
        <v>○</v>
      </c>
      <c r="BA63" s="273" t="s">
        <v>140</v>
      </c>
      <c r="BB63" s="274"/>
      <c r="BC63" s="274"/>
      <c r="BD63" s="275"/>
      <c r="BE63" s="135"/>
      <c r="BF63" s="68"/>
      <c r="BG63" s="69"/>
      <c r="BH63" s="60"/>
      <c r="BI63" s="61"/>
      <c r="BJ63" s="70"/>
      <c r="BK63" s="69"/>
      <c r="BL63" s="69"/>
      <c r="BM63" s="71"/>
      <c r="BN63" s="113"/>
      <c r="BO63" s="113"/>
      <c r="BP63" s="113"/>
      <c r="BQ63" s="54"/>
      <c r="BR63" s="54"/>
      <c r="BS63" s="54"/>
      <c r="BT63" s="54"/>
      <c r="BU63" s="54"/>
      <c r="BV63" s="57"/>
      <c r="BW63" s="57"/>
      <c r="BX63" s="57"/>
      <c r="BY63" s="57"/>
      <c r="BZ63" s="57"/>
      <c r="CA63" s="57"/>
      <c r="CB63" s="57"/>
    </row>
    <row r="64" spans="1:80" ht="9" customHeight="1">
      <c r="A64" s="258"/>
      <c r="B64" s="259"/>
      <c r="C64" s="260"/>
      <c r="D64" s="20" t="s">
        <v>165</v>
      </c>
      <c r="E64" s="11" t="s">
        <v>397</v>
      </c>
      <c r="F64" s="44">
        <f>IF(T55="","",T55)</f>
        <v>21</v>
      </c>
      <c r="G64" s="41" t="str">
        <f t="shared" si="10"/>
        <v>-</v>
      </c>
      <c r="H64" s="45">
        <f>IF(R55="","",R55)</f>
        <v>15</v>
      </c>
      <c r="I64" s="334" t="str">
        <f>IF(U55="","",IF(U55="○","×",IF(U55="×","○")))</f>
        <v>○</v>
      </c>
      <c r="J64" s="4">
        <f>IF(T58="","",T58)</f>
        <v>21</v>
      </c>
      <c r="K64" s="46" t="str">
        <f t="shared" si="11"/>
        <v>-</v>
      </c>
      <c r="L64" s="45">
        <f>IF(R58="","",R58)</f>
        <v>17</v>
      </c>
      <c r="M64" s="334" t="str">
        <f>IF(U58="","",IF(U58="○","×",IF(U58="×","○")))</f>
        <v>○</v>
      </c>
      <c r="N64" s="30">
        <f>IF(T61="","",T61)</f>
        <v>19</v>
      </c>
      <c r="O64" s="41" t="str">
        <f>IF(N64="","","-")</f>
        <v>-</v>
      </c>
      <c r="P64" s="49">
        <f>IF(R61="","",R61)</f>
        <v>21</v>
      </c>
      <c r="Q64" s="334" t="str">
        <f>IF(U61="","",IF(U61="○","×",IF(U61="×","○")))</f>
        <v>×</v>
      </c>
      <c r="R64" s="337"/>
      <c r="S64" s="338"/>
      <c r="T64" s="338"/>
      <c r="U64" s="339"/>
      <c r="V64" s="328" t="s">
        <v>141</v>
      </c>
      <c r="W64" s="329"/>
      <c r="X64" s="329"/>
      <c r="Y64" s="330"/>
      <c r="Z64" s="135"/>
      <c r="AA64" s="60"/>
      <c r="AB64" s="61"/>
      <c r="AC64" s="60"/>
      <c r="AD64" s="61"/>
      <c r="AE64" s="70"/>
      <c r="AF64" s="61"/>
      <c r="AG64" s="61"/>
      <c r="AH64" s="70"/>
      <c r="AI64" s="196"/>
      <c r="AJ64" s="237"/>
      <c r="AK64" s="197"/>
      <c r="AL64" s="188"/>
      <c r="AM64" s="2" t="s">
        <v>287</v>
      </c>
      <c r="AN64" s="125" t="s">
        <v>292</v>
      </c>
      <c r="AO64" s="378"/>
      <c r="AP64" s="257"/>
      <c r="AQ64" s="257"/>
      <c r="AR64" s="256"/>
      <c r="AS64" s="157">
        <v>21</v>
      </c>
      <c r="AT64" s="5" t="str">
        <f>IF(AS64="","","-")</f>
        <v>-</v>
      </c>
      <c r="AU64" s="155">
        <v>8</v>
      </c>
      <c r="AV64" s="358"/>
      <c r="AW64" s="157">
        <v>21</v>
      </c>
      <c r="AX64" s="5" t="str">
        <f t="shared" si="12"/>
        <v>-</v>
      </c>
      <c r="AY64" s="162">
        <v>11</v>
      </c>
      <c r="AZ64" s="381"/>
      <c r="BA64" s="248"/>
      <c r="BB64" s="249"/>
      <c r="BC64" s="249"/>
      <c r="BD64" s="250"/>
      <c r="BE64" s="135"/>
      <c r="BF64" s="68">
        <f>COUNTIF(AO63:AZ65,"○")</f>
        <v>2</v>
      </c>
      <c r="BG64" s="69">
        <f>COUNTIF(AO63:AZ65,"×")</f>
        <v>0</v>
      </c>
      <c r="BH64" s="72">
        <f>(IF((AO63&gt;AQ63),1,0))+(IF((AO64&gt;AQ64),1,0))+(IF((AO65&gt;AQ65),1,0))+(IF((AS63&gt;AU63),1,0))+(IF((AS64&gt;AU64),1,0))+(IF((AS65&gt;AU65),1,0))+(IF((AW63&gt;AY63),1,0))+(IF((AW64&gt;AY64),1,0))+(IF((AW65&gt;AY65),1,0))</f>
        <v>4</v>
      </c>
      <c r="BI64" s="73">
        <f>(IF((AO63&lt;AQ63),1,0))+(IF((AO64&lt;AQ64),1,0))+(IF((AO65&lt;AQ65),1,0))+(IF((AS63&lt;AU63),1,0))+(IF((AS64&lt;AU64),1,0))+(IF((AS65&lt;AU65),1,0))+(IF((AW63&lt;AY63),1,0))+(IF((AW64&lt;AY64),1,0))+(IF((AW65&lt;AY65),1,0))</f>
        <v>1</v>
      </c>
      <c r="BJ64" s="74">
        <f>BH64-BI64</f>
        <v>3</v>
      </c>
      <c r="BK64" s="69">
        <f>SUM(AO63:AO65,AS63:AS65,AW63:AW65)</f>
        <v>102</v>
      </c>
      <c r="BL64" s="69">
        <f>SUM(AQ63:AQ65,AU63:AU65,AY63:AY65)</f>
        <v>67</v>
      </c>
      <c r="BM64" s="71">
        <f>BK64-BL64</f>
        <v>35</v>
      </c>
      <c r="BN64" s="113"/>
      <c r="BO64" s="113"/>
      <c r="BP64" s="113"/>
      <c r="BQ64" s="54"/>
      <c r="BR64" s="54"/>
      <c r="BS64" s="54"/>
      <c r="BT64" s="54"/>
      <c r="BU64" s="54"/>
      <c r="BV64" s="57"/>
      <c r="BW64" s="57"/>
      <c r="BX64" s="57"/>
      <c r="BY64" s="57"/>
      <c r="BZ64" s="57"/>
      <c r="CA64" s="57"/>
      <c r="CB64" s="57"/>
    </row>
    <row r="65" spans="1:80" ht="9" customHeight="1">
      <c r="A65" s="258"/>
      <c r="B65" s="259"/>
      <c r="C65" s="260"/>
      <c r="D65" s="15" t="s">
        <v>166</v>
      </c>
      <c r="E65" s="3" t="s">
        <v>170</v>
      </c>
      <c r="F65" s="44">
        <f>IF(T56="","",T56)</f>
        <v>21</v>
      </c>
      <c r="G65" s="41" t="str">
        <f t="shared" si="10"/>
        <v>-</v>
      </c>
      <c r="H65" s="45">
        <f>IF(R56="","",R56)</f>
        <v>17</v>
      </c>
      <c r="I65" s="335" t="str">
        <f>IF(K62="","",K62)</f>
        <v>-</v>
      </c>
      <c r="J65" s="4">
        <f>IF(T59="","",T59)</f>
        <v>21</v>
      </c>
      <c r="K65" s="41" t="str">
        <f t="shared" si="11"/>
        <v>-</v>
      </c>
      <c r="L65" s="45">
        <f>IF(R59="","",R59)</f>
        <v>16</v>
      </c>
      <c r="M65" s="335">
        <f>IF(O62="","",O62)</f>
      </c>
      <c r="N65" s="4">
        <f>IF(T62="","",T62)</f>
        <v>23</v>
      </c>
      <c r="O65" s="41" t="str">
        <f>IF(N65="","","-")</f>
        <v>-</v>
      </c>
      <c r="P65" s="45">
        <f>IF(R62="","",R62)</f>
        <v>21</v>
      </c>
      <c r="Q65" s="335" t="str">
        <f>IF(S62="","",S62)</f>
        <v>-</v>
      </c>
      <c r="R65" s="340"/>
      <c r="S65" s="341"/>
      <c r="T65" s="341"/>
      <c r="U65" s="342"/>
      <c r="V65" s="331"/>
      <c r="W65" s="332"/>
      <c r="X65" s="332"/>
      <c r="Y65" s="333"/>
      <c r="Z65" s="135"/>
      <c r="AA65" s="75">
        <f>COUNTIF(F64:U66,"○")</f>
        <v>2</v>
      </c>
      <c r="AB65" s="76">
        <f>COUNTIF(F64:U66,"×")</f>
        <v>1</v>
      </c>
      <c r="AC65" s="72">
        <f>(IF((F64&gt;H64),1,0))+(IF((F65&gt;H65),1,0))+(IF((F66&gt;H66),1,0))+(IF((J64&gt;L64),1,0))+(IF((J65&gt;L65),1,0))+(IF((J66&gt;L66),1,0))+(IF((N64&gt;P64),1,0))+(IF((N65&gt;P65),1,0))+(IF((N66&gt;P66),1,0))+(IF((R64&gt;T64),1,0))+(IF((R65&gt;T65),1,0))+(IF((R66&gt;T66),1,0))</f>
        <v>5</v>
      </c>
      <c r="AD65" s="73">
        <f>(IF((F64&lt;H64),1,0))+(IF((F65&lt;H65),1,0))+(IF((F66&lt;H66),1,0))+(IF((J64&lt;L64),1,0))+(IF((J65&lt;L65),1,0))+(IF((J66&lt;L66),1,0))+(IF((N64&lt;P64),1,0))+(IF((N65&lt;P65),1,0))+(IF((N66&lt;P66),1,0))+(IF((R64&lt;T64),1,0))+(IF((R65&lt;T65),1,0))+(IF((R66&lt;T66),1,0))</f>
        <v>2</v>
      </c>
      <c r="AE65" s="74">
        <f>AC65-AD65</f>
        <v>3</v>
      </c>
      <c r="AF65" s="76">
        <f>SUM(F64:F66,J64:J66,N64:N66,R64:R66)</f>
        <v>139</v>
      </c>
      <c r="AG65" s="76">
        <f>SUM(H64:H66,L64:L66,P64:P66,T64:T66)</f>
        <v>128</v>
      </c>
      <c r="AH65" s="77">
        <f>AF65-AG65</f>
        <v>11</v>
      </c>
      <c r="AI65" s="196"/>
      <c r="AJ65" s="237"/>
      <c r="AK65" s="197"/>
      <c r="AL65" s="188"/>
      <c r="AM65" s="7"/>
      <c r="AN65" s="122"/>
      <c r="AO65" s="379"/>
      <c r="AP65" s="280"/>
      <c r="AQ65" s="280"/>
      <c r="AR65" s="281"/>
      <c r="AS65" s="158">
        <v>21</v>
      </c>
      <c r="AT65" s="5" t="str">
        <f>IF(AS65="","","-")</f>
        <v>-</v>
      </c>
      <c r="AU65" s="156">
        <v>11</v>
      </c>
      <c r="AV65" s="359"/>
      <c r="AW65" s="159"/>
      <c r="AX65" s="10">
        <f t="shared" si="12"/>
      </c>
      <c r="AY65" s="156"/>
      <c r="AZ65" s="382"/>
      <c r="BA65" s="35">
        <f>BF64</f>
        <v>2</v>
      </c>
      <c r="BB65" s="36" t="s">
        <v>102</v>
      </c>
      <c r="BC65" s="36">
        <f>BG64</f>
        <v>0</v>
      </c>
      <c r="BD65" s="37" t="s">
        <v>70</v>
      </c>
      <c r="BE65" s="136"/>
      <c r="BF65" s="68"/>
      <c r="BG65" s="69"/>
      <c r="BH65" s="75"/>
      <c r="BI65" s="76"/>
      <c r="BJ65" s="77"/>
      <c r="BK65" s="69"/>
      <c r="BL65" s="69"/>
      <c r="BM65" s="71"/>
      <c r="BN65" s="113"/>
      <c r="BO65" s="113"/>
      <c r="BP65" s="113"/>
      <c r="BQ65" s="54"/>
      <c r="BR65" s="54"/>
      <c r="BS65" s="54"/>
      <c r="BT65" s="54"/>
      <c r="BU65" s="54"/>
      <c r="BV65" s="57"/>
      <c r="BW65" s="57"/>
      <c r="BX65" s="57"/>
      <c r="BY65" s="57"/>
      <c r="BZ65" s="57"/>
      <c r="CA65" s="57"/>
      <c r="CB65" s="57"/>
    </row>
    <row r="66" spans="1:80" ht="9" customHeight="1" thickBot="1">
      <c r="A66" s="258"/>
      <c r="B66" s="259"/>
      <c r="C66" s="260"/>
      <c r="D66" s="23"/>
      <c r="E66" s="24"/>
      <c r="F66" s="50">
        <f>IF(T57="","",T57)</f>
      </c>
      <c r="G66" s="51">
        <f t="shared" si="10"/>
      </c>
      <c r="H66" s="52">
        <f>IF(R57="","",R57)</f>
      </c>
      <c r="I66" s="336">
        <f>IF(K63="","",K63)</f>
      </c>
      <c r="J66" s="53">
        <f>IF(T60="","",T60)</f>
      </c>
      <c r="K66" s="51">
        <f t="shared" si="11"/>
      </c>
      <c r="L66" s="52">
        <f>IF(R60="","",R60)</f>
      </c>
      <c r="M66" s="336">
        <f>IF(O63="","",O63)</f>
      </c>
      <c r="N66" s="53">
        <f>IF(T63="","",T63)</f>
        <v>13</v>
      </c>
      <c r="O66" s="51" t="str">
        <f>IF(N66="","","-")</f>
        <v>-</v>
      </c>
      <c r="P66" s="52">
        <f>IF(R63="","",R63)</f>
        <v>21</v>
      </c>
      <c r="Q66" s="336" t="str">
        <f>IF(S63="","",S63)</f>
        <v>-</v>
      </c>
      <c r="R66" s="343"/>
      <c r="S66" s="344"/>
      <c r="T66" s="344"/>
      <c r="U66" s="345"/>
      <c r="V66" s="38">
        <f>AA65</f>
        <v>2</v>
      </c>
      <c r="W66" s="39" t="s">
        <v>102</v>
      </c>
      <c r="X66" s="39">
        <f>AB65</f>
        <v>1</v>
      </c>
      <c r="Y66" s="40" t="s">
        <v>70</v>
      </c>
      <c r="Z66" s="135"/>
      <c r="AA66" s="83"/>
      <c r="AB66" s="84"/>
      <c r="AC66" s="83"/>
      <c r="AD66" s="84"/>
      <c r="AE66" s="85"/>
      <c r="AF66" s="84"/>
      <c r="AG66" s="84"/>
      <c r="AH66" s="85"/>
      <c r="AI66" s="196"/>
      <c r="AJ66" s="237"/>
      <c r="AK66" s="197"/>
      <c r="AL66" s="188"/>
      <c r="AM66" s="2" t="s">
        <v>93</v>
      </c>
      <c r="AN66" s="126" t="s">
        <v>168</v>
      </c>
      <c r="AO66" s="12">
        <f>IF(AU63="","",AU63)</f>
        <v>21</v>
      </c>
      <c r="AP66" s="5" t="str">
        <f aca="true" t="shared" si="13" ref="AP66:AP71">IF(AO66="","","-")</f>
        <v>-</v>
      </c>
      <c r="AQ66" s="13">
        <f>IF(AS63="","",AS63)</f>
        <v>18</v>
      </c>
      <c r="AR66" s="276" t="str">
        <f>IF(AV63="","",IF(AV63="○","×",IF(AV63="×","○")))</f>
        <v>×</v>
      </c>
      <c r="AS66" s="269"/>
      <c r="AT66" s="270"/>
      <c r="AU66" s="270"/>
      <c r="AV66" s="271"/>
      <c r="AW66" s="160">
        <v>12</v>
      </c>
      <c r="AX66" s="5" t="str">
        <f t="shared" si="12"/>
        <v>-</v>
      </c>
      <c r="AY66" s="162">
        <v>21</v>
      </c>
      <c r="AZ66" s="373" t="str">
        <f>IF(AW66&lt;&gt;"",IF(AW66&gt;AY66,IF(AW67&gt;AY67,"○",IF(AW68&gt;AY68,"○","×")),IF(AW67&gt;AY67,IF(AW68&gt;AY68,"○","×"),"×")),"")</f>
        <v>×</v>
      </c>
      <c r="BA66" s="252" t="s">
        <v>142</v>
      </c>
      <c r="BB66" s="246"/>
      <c r="BC66" s="246"/>
      <c r="BD66" s="247"/>
      <c r="BE66" s="135"/>
      <c r="BF66" s="78"/>
      <c r="BG66" s="79"/>
      <c r="BH66" s="60"/>
      <c r="BI66" s="61"/>
      <c r="BJ66" s="70"/>
      <c r="BK66" s="79"/>
      <c r="BL66" s="79"/>
      <c r="BM66" s="80"/>
      <c r="BN66" s="113"/>
      <c r="BO66" s="113"/>
      <c r="BP66" s="113"/>
      <c r="BQ66" s="54"/>
      <c r="BR66" s="54"/>
      <c r="BS66" s="54"/>
      <c r="BT66" s="54"/>
      <c r="BU66" s="54"/>
      <c r="BV66" s="57"/>
      <c r="BW66" s="57"/>
      <c r="BX66" s="57"/>
      <c r="BY66" s="57"/>
      <c r="BZ66" s="57"/>
      <c r="CA66" s="57"/>
      <c r="CB66" s="57"/>
    </row>
    <row r="67" spans="1:80" ht="9" customHeight="1">
      <c r="A67" s="258"/>
      <c r="B67" s="259"/>
      <c r="C67" s="260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I67" s="196"/>
      <c r="AJ67" s="237"/>
      <c r="AK67" s="197"/>
      <c r="AL67" s="188"/>
      <c r="AM67" s="2" t="s">
        <v>288</v>
      </c>
      <c r="AN67" s="125" t="s">
        <v>167</v>
      </c>
      <c r="AO67" s="15">
        <f>IF(AU64="","",AU64)</f>
        <v>8</v>
      </c>
      <c r="AP67" s="5" t="str">
        <f t="shared" si="13"/>
        <v>-</v>
      </c>
      <c r="AQ67" s="13">
        <f>IF(AS64="","",AS64)</f>
        <v>21</v>
      </c>
      <c r="AR67" s="277" t="str">
        <f>IF(AT64="","",AT64)</f>
        <v>-</v>
      </c>
      <c r="AS67" s="272"/>
      <c r="AT67" s="257"/>
      <c r="AU67" s="257"/>
      <c r="AV67" s="256"/>
      <c r="AW67" s="160">
        <v>21</v>
      </c>
      <c r="AX67" s="5" t="str">
        <f t="shared" si="12"/>
        <v>-</v>
      </c>
      <c r="AY67" s="162">
        <v>11</v>
      </c>
      <c r="AZ67" s="373"/>
      <c r="BA67" s="248"/>
      <c r="BB67" s="249"/>
      <c r="BC67" s="249"/>
      <c r="BD67" s="250"/>
      <c r="BE67" s="135"/>
      <c r="BF67" s="68">
        <f>COUNTIF(AO66:AZ68,"○")</f>
        <v>0</v>
      </c>
      <c r="BG67" s="69">
        <f>COUNTIF(AO66:AZ68,"×")</f>
        <v>2</v>
      </c>
      <c r="BH67" s="72">
        <f>(IF((AO66&gt;AQ66),1,0))+(IF((AO67&gt;AQ67),1,0))+(IF((AO68&gt;AQ68),1,0))+(IF((AS66&gt;AU66),1,0))+(IF((AS67&gt;AU67),1,0))+(IF((AS68&gt;AU68),1,0))+(IF((AW66&gt;AY66),1,0))+(IF((AW67&gt;AY67),1,0))+(IF((AW68&gt;AY68),1,0))</f>
        <v>2</v>
      </c>
      <c r="BI67" s="73">
        <f>(IF((AO66&lt;AQ66),1,0))+(IF((AO67&lt;AQ67),1,0))+(IF((AO68&lt;AQ68),1,0))+(IF((AS66&lt;AU66),1,0))+(IF((AS67&lt;AU67),1,0))+(IF((AS68&lt;AU68),1,0))+(IF((AW66&lt;AY66),1,0))+(IF((AW67&lt;AY67),1,0))+(IF((AW68&lt;AY68),1,0))</f>
        <v>4</v>
      </c>
      <c r="BJ67" s="74">
        <f>BH67-BI67</f>
        <v>-2</v>
      </c>
      <c r="BK67" s="69">
        <f>SUM(AO66:AO68,AS66:AS68,AW66:AW68)</f>
        <v>87</v>
      </c>
      <c r="BL67" s="69">
        <f>SUM(AQ66:AQ68,AU66:AU68,AY66:AY68)</f>
        <v>113</v>
      </c>
      <c r="BM67" s="71">
        <f>BK67-BL67</f>
        <v>-26</v>
      </c>
      <c r="BN67" s="113"/>
      <c r="BO67" s="113"/>
      <c r="BP67" s="113"/>
      <c r="BQ67" s="54"/>
      <c r="BR67" s="54"/>
      <c r="BS67" s="54"/>
      <c r="BT67" s="54"/>
      <c r="BU67" s="54"/>
      <c r="BV67" s="57"/>
      <c r="BW67" s="57"/>
      <c r="BX67" s="57"/>
      <c r="BY67" s="57"/>
      <c r="BZ67" s="57"/>
      <c r="CA67" s="57"/>
      <c r="CB67" s="57"/>
    </row>
    <row r="68" spans="1:80" ht="9" customHeight="1">
      <c r="A68" s="258"/>
      <c r="B68" s="259"/>
      <c r="C68" s="260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I68" s="196"/>
      <c r="AJ68" s="237"/>
      <c r="AK68" s="197"/>
      <c r="AL68" s="188"/>
      <c r="AM68" s="7"/>
      <c r="AN68" s="123"/>
      <c r="AO68" s="7">
        <f>IF(AU65="","",AU65)</f>
        <v>11</v>
      </c>
      <c r="AP68" s="5" t="str">
        <f t="shared" si="13"/>
        <v>-</v>
      </c>
      <c r="AQ68" s="18">
        <f>IF(AS65="","",AS65)</f>
        <v>21</v>
      </c>
      <c r="AR68" s="278" t="str">
        <f>IF(AT65="","",AT65)</f>
        <v>-</v>
      </c>
      <c r="AS68" s="279"/>
      <c r="AT68" s="280"/>
      <c r="AU68" s="280"/>
      <c r="AV68" s="281"/>
      <c r="AW68" s="160">
        <v>14</v>
      </c>
      <c r="AX68" s="5" t="str">
        <f t="shared" si="12"/>
        <v>-</v>
      </c>
      <c r="AY68" s="163">
        <v>21</v>
      </c>
      <c r="AZ68" s="374"/>
      <c r="BA68" s="35">
        <f>BF67</f>
        <v>0</v>
      </c>
      <c r="BB68" s="36" t="s">
        <v>102</v>
      </c>
      <c r="BC68" s="36">
        <f>BG67</f>
        <v>2</v>
      </c>
      <c r="BD68" s="37" t="s">
        <v>70</v>
      </c>
      <c r="BE68" s="136"/>
      <c r="BF68" s="81"/>
      <c r="BG68" s="82"/>
      <c r="BH68" s="83"/>
      <c r="BI68" s="84"/>
      <c r="BJ68" s="85"/>
      <c r="BK68" s="82"/>
      <c r="BL68" s="82"/>
      <c r="BM68" s="86"/>
      <c r="BN68" s="113"/>
      <c r="BO68" s="113"/>
      <c r="BP68" s="113"/>
      <c r="BQ68" s="54"/>
      <c r="BR68" s="54"/>
      <c r="BS68" s="54"/>
      <c r="BT68" s="54"/>
      <c r="BU68" s="54"/>
      <c r="BV68" s="57"/>
      <c r="BW68" s="57"/>
      <c r="BX68" s="57"/>
      <c r="BY68" s="57"/>
      <c r="BZ68" s="57"/>
      <c r="CA68" s="57"/>
      <c r="CB68" s="57"/>
    </row>
    <row r="69" spans="1:80" ht="9" customHeight="1">
      <c r="A69" s="258"/>
      <c r="B69" s="259"/>
      <c r="C69" s="260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I69" s="196"/>
      <c r="AJ69" s="237"/>
      <c r="AK69" s="197"/>
      <c r="AL69" s="188"/>
      <c r="AM69" s="20" t="s">
        <v>105</v>
      </c>
      <c r="AN69" s="11" t="s">
        <v>280</v>
      </c>
      <c r="AO69" s="20">
        <f>IF(AY63="","",AY63)</f>
        <v>16</v>
      </c>
      <c r="AP69" s="19" t="str">
        <f t="shared" si="13"/>
        <v>-</v>
      </c>
      <c r="AQ69" s="22">
        <f>IF(AW63="","",AW63)</f>
        <v>21</v>
      </c>
      <c r="AR69" s="276" t="str">
        <f>IF(AZ63="","",IF(AZ63="○","×",IF(AZ63="×","○")))</f>
        <v>×</v>
      </c>
      <c r="AS69" s="21">
        <f>IF(AY66="","",AY66)</f>
        <v>21</v>
      </c>
      <c r="AT69" s="19" t="str">
        <f>IF(AS69="","","-")</f>
        <v>-</v>
      </c>
      <c r="AU69" s="22">
        <f>IF(AW66="","",AW66)</f>
        <v>12</v>
      </c>
      <c r="AV69" s="276" t="str">
        <f>IF(AZ66="","",IF(AZ66="○","×",IF(AZ66="×","○")))</f>
        <v>○</v>
      </c>
      <c r="AW69" s="269"/>
      <c r="AX69" s="270"/>
      <c r="AY69" s="270"/>
      <c r="AZ69" s="271"/>
      <c r="BA69" s="252" t="s">
        <v>141</v>
      </c>
      <c r="BB69" s="246"/>
      <c r="BC69" s="246"/>
      <c r="BD69" s="247"/>
      <c r="BE69" s="135"/>
      <c r="BF69" s="78"/>
      <c r="BG69" s="79"/>
      <c r="BH69" s="60"/>
      <c r="BI69" s="61"/>
      <c r="BJ69" s="70"/>
      <c r="BK69" s="79"/>
      <c r="BL69" s="79"/>
      <c r="BM69" s="80"/>
      <c r="BN69" s="113"/>
      <c r="BO69" s="113"/>
      <c r="BP69" s="113"/>
      <c r="BQ69" s="54"/>
      <c r="BR69" s="54"/>
      <c r="BS69" s="54"/>
      <c r="BT69" s="54"/>
      <c r="BU69" s="54"/>
      <c r="BV69" s="57"/>
      <c r="BW69" s="57"/>
      <c r="BX69" s="57"/>
      <c r="BY69" s="57"/>
      <c r="BZ69" s="57"/>
      <c r="CA69" s="57"/>
      <c r="CB69" s="57"/>
    </row>
    <row r="70" spans="1:80" ht="9" customHeight="1">
      <c r="A70" s="258"/>
      <c r="B70" s="259"/>
      <c r="C70" s="260"/>
      <c r="D70" s="383" t="s">
        <v>114</v>
      </c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128"/>
      <c r="AG70" s="128"/>
      <c r="AH70" s="128"/>
      <c r="AI70" s="196"/>
      <c r="AJ70" s="237"/>
      <c r="AK70" s="197"/>
      <c r="AL70" s="188"/>
      <c r="AM70" s="15" t="s">
        <v>92</v>
      </c>
      <c r="AN70" s="3" t="s">
        <v>280</v>
      </c>
      <c r="AO70" s="15">
        <f>IF(AY64="","",AY64)</f>
        <v>11</v>
      </c>
      <c r="AP70" s="5" t="str">
        <f t="shared" si="13"/>
        <v>-</v>
      </c>
      <c r="AQ70" s="13">
        <f>IF(AW64="","",AW64)</f>
        <v>21</v>
      </c>
      <c r="AR70" s="277">
        <f>IF(AT67="","",AT67)</f>
      </c>
      <c r="AS70" s="16">
        <f>IF(AY67="","",AY67)</f>
        <v>11</v>
      </c>
      <c r="AT70" s="5" t="str">
        <f>IF(AS70="","","-")</f>
        <v>-</v>
      </c>
      <c r="AU70" s="13">
        <f>IF(AW67="","",AW67)</f>
        <v>21</v>
      </c>
      <c r="AV70" s="277" t="str">
        <f>IF(AX67="","",AX67)</f>
        <v>-</v>
      </c>
      <c r="AW70" s="272"/>
      <c r="AX70" s="257"/>
      <c r="AY70" s="257"/>
      <c r="AZ70" s="256"/>
      <c r="BA70" s="248"/>
      <c r="BB70" s="249"/>
      <c r="BC70" s="249"/>
      <c r="BD70" s="250"/>
      <c r="BE70" s="135"/>
      <c r="BF70" s="68">
        <f>COUNTIF(AO69:AZ71,"○")</f>
        <v>1</v>
      </c>
      <c r="BG70" s="69">
        <f>COUNTIF(AO69:AZ71,"×")</f>
        <v>1</v>
      </c>
      <c r="BH70" s="72">
        <f>(IF((AO69&gt;AQ69),1,0))+(IF((AO70&gt;AQ70),1,0))+(IF((AO71&gt;AQ71),1,0))+(IF((AS69&gt;AU69),1,0))+(IF((AS70&gt;AU70),1,0))+(IF((AS71&gt;AU71),1,0))+(IF((AW69&gt;AY69),1,0))+(IF((AW70&gt;AY70),1,0))+(IF((AW71&gt;AY71),1,0))</f>
        <v>2</v>
      </c>
      <c r="BI70" s="73">
        <f>(IF((AO69&lt;AQ69),1,0))+(IF((AO70&lt;AQ70),1,0))+(IF((AO71&lt;AQ71),1,0))+(IF((AS69&lt;AU69),1,0))+(IF((AS70&lt;AU70),1,0))+(IF((AS71&lt;AU71),1,0))+(IF((AW69&lt;AY69),1,0))+(IF((AW70&lt;AY70),1,0))+(IF((AW71&lt;AY71),1,0))</f>
        <v>3</v>
      </c>
      <c r="BJ70" s="74">
        <f>BH70-BI70</f>
        <v>-1</v>
      </c>
      <c r="BK70" s="69">
        <f>SUM(AO69:AO71,AS69:AS71,AW69:AW71)</f>
        <v>80</v>
      </c>
      <c r="BL70" s="69">
        <f>SUM(AQ69:AQ71,AU69:AU71,AY69:AY71)</f>
        <v>89</v>
      </c>
      <c r="BM70" s="71">
        <f>BK70-BL70</f>
        <v>-9</v>
      </c>
      <c r="BN70" s="113"/>
      <c r="BO70" s="113"/>
      <c r="BP70" s="113"/>
      <c r="BQ70" s="54"/>
      <c r="BR70" s="54"/>
      <c r="BS70" s="54"/>
      <c r="BT70" s="54"/>
      <c r="BU70" s="54"/>
      <c r="BV70" s="57"/>
      <c r="BW70" s="57"/>
      <c r="BX70" s="57"/>
      <c r="BY70" s="57"/>
      <c r="BZ70" s="57"/>
      <c r="CA70" s="57"/>
      <c r="CB70" s="57"/>
    </row>
    <row r="71" spans="1:80" ht="9" customHeight="1" thickBot="1">
      <c r="A71" s="258"/>
      <c r="B71" s="259"/>
      <c r="C71" s="260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128"/>
      <c r="AG71" s="128"/>
      <c r="AH71" s="128"/>
      <c r="AI71" s="196"/>
      <c r="AJ71" s="197"/>
      <c r="AK71" s="197"/>
      <c r="AL71" s="188"/>
      <c r="AM71" s="23"/>
      <c r="AN71" s="124"/>
      <c r="AO71" s="23">
        <f>IF(AY65="","",AY65)</f>
      </c>
      <c r="AP71" s="25">
        <f t="shared" si="13"/>
      </c>
      <c r="AQ71" s="26">
        <f>IF(AW65="","",AW65)</f>
      </c>
      <c r="AR71" s="292">
        <f>IF(AT68="","",AT68)</f>
      </c>
      <c r="AS71" s="27">
        <f>IF(AY68="","",AY68)</f>
        <v>21</v>
      </c>
      <c r="AT71" s="25" t="str">
        <f>IF(AS71="","","-")</f>
        <v>-</v>
      </c>
      <c r="AU71" s="26">
        <f>IF(AW68="","",AW68)</f>
        <v>14</v>
      </c>
      <c r="AV71" s="292" t="str">
        <f>IF(AX68="","",AX68)</f>
        <v>-</v>
      </c>
      <c r="AW71" s="253"/>
      <c r="AX71" s="254"/>
      <c r="AY71" s="254"/>
      <c r="AZ71" s="255"/>
      <c r="BA71" s="38">
        <f>BF70</f>
        <v>1</v>
      </c>
      <c r="BB71" s="39" t="s">
        <v>102</v>
      </c>
      <c r="BC71" s="39">
        <f>BG70</f>
        <v>1</v>
      </c>
      <c r="BD71" s="40" t="s">
        <v>70</v>
      </c>
      <c r="BE71" s="136"/>
      <c r="BF71" s="81"/>
      <c r="BG71" s="82"/>
      <c r="BH71" s="83"/>
      <c r="BI71" s="84"/>
      <c r="BJ71" s="85"/>
      <c r="BK71" s="82"/>
      <c r="BL71" s="82"/>
      <c r="BM71" s="86"/>
      <c r="BN71" s="113"/>
      <c r="BO71" s="113"/>
      <c r="BP71" s="113"/>
      <c r="BQ71" s="54"/>
      <c r="BR71" s="54"/>
      <c r="BS71" s="54"/>
      <c r="BT71" s="54"/>
      <c r="BU71" s="54"/>
      <c r="BV71" s="57"/>
      <c r="BW71" s="57"/>
      <c r="BX71" s="57"/>
      <c r="BY71" s="57"/>
      <c r="BZ71" s="57"/>
      <c r="CA71" s="57"/>
      <c r="CB71" s="57"/>
    </row>
    <row r="72" spans="1:80" ht="9" customHeight="1">
      <c r="A72" s="258"/>
      <c r="B72" s="259"/>
      <c r="C72" s="260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128"/>
      <c r="AG72" s="128"/>
      <c r="AH72" s="128"/>
      <c r="AI72" s="196"/>
      <c r="AJ72" s="194"/>
      <c r="AK72" s="194"/>
      <c r="AL72" s="195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7"/>
      <c r="BW72" s="57"/>
      <c r="BX72" s="57"/>
      <c r="BY72" s="57"/>
      <c r="BZ72" s="57"/>
      <c r="CA72" s="57"/>
      <c r="CB72" s="57"/>
    </row>
    <row r="73" spans="1:80" ht="9" customHeight="1" thickBot="1">
      <c r="A73" s="258"/>
      <c r="B73" s="259"/>
      <c r="C73" s="260"/>
      <c r="D73" s="145" t="s">
        <v>182</v>
      </c>
      <c r="E73" s="146" t="s">
        <v>202</v>
      </c>
      <c r="F73" s="315" t="s">
        <v>125</v>
      </c>
      <c r="G73" s="315"/>
      <c r="H73" s="315"/>
      <c r="I73" s="316"/>
      <c r="J73" s="55"/>
      <c r="K73" s="55"/>
      <c r="L73" s="55"/>
      <c r="M73" s="55"/>
      <c r="N73" s="13"/>
      <c r="O73" s="13"/>
      <c r="P73" s="13"/>
      <c r="Q73" s="13"/>
      <c r="R73" s="13"/>
      <c r="S73" s="13"/>
      <c r="T73" s="55"/>
      <c r="U73" s="55"/>
      <c r="V73" s="54"/>
      <c r="W73" s="54"/>
      <c r="X73" s="54"/>
      <c r="Y73" s="54"/>
      <c r="Z73" s="59"/>
      <c r="AA73" s="59"/>
      <c r="AB73" s="59"/>
      <c r="AC73" s="59"/>
      <c r="AD73" s="59"/>
      <c r="AE73" s="59"/>
      <c r="AF73" s="59"/>
      <c r="AG73" s="54"/>
      <c r="AI73" s="196"/>
      <c r="AJ73" s="194"/>
      <c r="AK73" s="194"/>
      <c r="AL73" s="195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7"/>
      <c r="BW73" s="57"/>
      <c r="BX73" s="57"/>
      <c r="BY73" s="57"/>
      <c r="BZ73" s="57"/>
      <c r="CA73" s="57"/>
      <c r="CB73" s="57"/>
    </row>
    <row r="74" spans="1:80" ht="9" customHeight="1" thickBot="1" thickTop="1">
      <c r="A74" s="258"/>
      <c r="B74" s="259"/>
      <c r="C74" s="260"/>
      <c r="D74" s="147" t="s">
        <v>183</v>
      </c>
      <c r="E74" s="148" t="s">
        <v>202</v>
      </c>
      <c r="F74" s="318"/>
      <c r="G74" s="318"/>
      <c r="H74" s="318"/>
      <c r="I74" s="319"/>
      <c r="J74" s="218">
        <v>21</v>
      </c>
      <c r="K74" s="206">
        <v>21</v>
      </c>
      <c r="L74" s="216"/>
      <c r="M74" s="1"/>
      <c r="O74" s="1"/>
      <c r="P74" s="1"/>
      <c r="Q74" s="13"/>
      <c r="R74" s="13"/>
      <c r="S74" s="13"/>
      <c r="T74" s="55"/>
      <c r="U74" s="55"/>
      <c r="V74" s="54"/>
      <c r="W74" s="54"/>
      <c r="X74" s="54"/>
      <c r="Y74" s="54"/>
      <c r="Z74" s="59"/>
      <c r="AA74" s="59"/>
      <c r="AB74" s="59"/>
      <c r="AC74" s="59"/>
      <c r="AD74" s="59"/>
      <c r="AE74" s="59"/>
      <c r="AF74" s="59"/>
      <c r="AG74" s="54"/>
      <c r="AI74" s="196"/>
      <c r="AJ74" s="194"/>
      <c r="AK74" s="194"/>
      <c r="AL74" s="195"/>
      <c r="AM74" s="383" t="s">
        <v>118</v>
      </c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54"/>
      <c r="BP74" s="54"/>
      <c r="BQ74" s="54"/>
      <c r="BR74" s="54"/>
      <c r="BS74" s="54"/>
      <c r="BT74" s="54"/>
      <c r="BU74" s="54"/>
      <c r="BV74" s="57"/>
      <c r="BW74" s="57"/>
      <c r="BX74" s="57"/>
      <c r="BY74" s="57"/>
      <c r="BZ74" s="57"/>
      <c r="CA74" s="57"/>
      <c r="CB74" s="57"/>
    </row>
    <row r="75" spans="1:80" ht="9" customHeight="1" thickTop="1">
      <c r="A75" s="258"/>
      <c r="B75" s="259"/>
      <c r="C75" s="260"/>
      <c r="D75" s="88"/>
      <c r="E75" s="141"/>
      <c r="F75" s="137"/>
      <c r="G75" s="137"/>
      <c r="H75" s="137"/>
      <c r="I75" s="137"/>
      <c r="J75" s="1"/>
      <c r="K75" s="1"/>
      <c r="L75" s="120"/>
      <c r="M75" s="103"/>
      <c r="N75" s="103"/>
      <c r="O75" s="112"/>
      <c r="P75" s="263"/>
      <c r="Q75" s="94"/>
      <c r="R75" s="13"/>
      <c r="S75" s="13"/>
      <c r="T75" s="13"/>
      <c r="U75" s="55"/>
      <c r="V75" s="54"/>
      <c r="W75" s="54"/>
      <c r="X75" s="54"/>
      <c r="Y75" s="54"/>
      <c r="Z75" s="59"/>
      <c r="AA75" s="59"/>
      <c r="AB75" s="59"/>
      <c r="AC75" s="59"/>
      <c r="AD75" s="59"/>
      <c r="AE75" s="59"/>
      <c r="AF75" s="59"/>
      <c r="AG75" s="54"/>
      <c r="AI75" s="196"/>
      <c r="AJ75" s="194"/>
      <c r="AK75" s="194"/>
      <c r="AL75" s="195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54"/>
      <c r="BP75" s="54"/>
      <c r="BQ75" s="54"/>
      <c r="BR75" s="54"/>
      <c r="BS75" s="54"/>
      <c r="BT75" s="54"/>
      <c r="BU75" s="54"/>
      <c r="BV75" s="57"/>
      <c r="BW75" s="57"/>
      <c r="BX75" s="57"/>
      <c r="BY75" s="57"/>
      <c r="BZ75" s="57"/>
      <c r="CA75" s="57"/>
      <c r="CB75" s="57"/>
    </row>
    <row r="76" spans="1:80" ht="9" customHeight="1" thickBot="1">
      <c r="A76" s="258"/>
      <c r="B76" s="259"/>
      <c r="C76" s="260"/>
      <c r="D76" s="145" t="s">
        <v>196</v>
      </c>
      <c r="E76" s="146" t="s">
        <v>202</v>
      </c>
      <c r="F76" s="314" t="s">
        <v>171</v>
      </c>
      <c r="G76" s="315"/>
      <c r="H76" s="315"/>
      <c r="I76" s="316"/>
      <c r="J76" s="151">
        <v>12</v>
      </c>
      <c r="K76" s="151">
        <v>13</v>
      </c>
      <c r="L76" s="152"/>
      <c r="M76" s="1"/>
      <c r="N76" s="1"/>
      <c r="O76" s="13"/>
      <c r="P76" s="263"/>
      <c r="Q76" s="94"/>
      <c r="R76" s="13"/>
      <c r="S76" s="1"/>
      <c r="T76" s="1"/>
      <c r="U76" s="55"/>
      <c r="V76" s="88"/>
      <c r="W76" s="54"/>
      <c r="X76" s="54"/>
      <c r="Y76" s="54"/>
      <c r="Z76" s="59"/>
      <c r="AA76" s="59"/>
      <c r="AB76" s="59"/>
      <c r="AC76" s="59"/>
      <c r="AD76" s="59"/>
      <c r="AE76" s="59"/>
      <c r="AF76" s="59"/>
      <c r="AG76" s="54"/>
      <c r="AI76" s="196"/>
      <c r="AJ76" s="194"/>
      <c r="AK76" s="194"/>
      <c r="AL76" s="188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54"/>
      <c r="BP76" s="54"/>
      <c r="BQ76" s="54"/>
      <c r="BR76" s="54"/>
      <c r="BS76" s="54"/>
      <c r="BT76" s="54"/>
      <c r="BU76" s="54"/>
      <c r="BV76" s="57"/>
      <c r="BW76" s="57"/>
      <c r="BX76" s="57"/>
      <c r="BY76" s="57"/>
      <c r="BZ76" s="57"/>
      <c r="CA76" s="57"/>
      <c r="CB76" s="57"/>
    </row>
    <row r="77" spans="1:80" ht="9" customHeight="1">
      <c r="A77" s="258"/>
      <c r="B77" s="259"/>
      <c r="C77" s="260"/>
      <c r="D77" s="147" t="s">
        <v>197</v>
      </c>
      <c r="E77" s="148" t="s">
        <v>202</v>
      </c>
      <c r="F77" s="317"/>
      <c r="G77" s="318"/>
      <c r="H77" s="318"/>
      <c r="I77" s="319"/>
      <c r="J77" s="1"/>
      <c r="K77" s="1"/>
      <c r="L77" s="1"/>
      <c r="M77" s="153">
        <v>18</v>
      </c>
      <c r="N77" s="153">
        <v>24</v>
      </c>
      <c r="O77" s="154"/>
      <c r="P77" s="263"/>
      <c r="Q77" s="94"/>
      <c r="R77" s="54"/>
      <c r="S77" s="54"/>
      <c r="T77" s="54"/>
      <c r="U77" s="54"/>
      <c r="V77" s="54"/>
      <c r="W77" s="54"/>
      <c r="X77" s="54"/>
      <c r="Y77" s="54"/>
      <c r="Z77" s="54"/>
      <c r="AA77" s="59"/>
      <c r="AB77" s="59"/>
      <c r="AC77" s="59"/>
      <c r="AD77" s="59"/>
      <c r="AE77" s="59"/>
      <c r="AF77" s="87"/>
      <c r="AG77" s="88"/>
      <c r="AI77" s="196"/>
      <c r="AJ77" s="194"/>
      <c r="AK77" s="194"/>
      <c r="AL77" s="188"/>
      <c r="AM77" s="297" t="s">
        <v>29</v>
      </c>
      <c r="AN77" s="298"/>
      <c r="AO77" s="301" t="str">
        <f>AM79</f>
        <v>鈴木智恵子</v>
      </c>
      <c r="AP77" s="302"/>
      <c r="AQ77" s="302"/>
      <c r="AR77" s="303"/>
      <c r="AS77" s="304" t="str">
        <f>AM82</f>
        <v>北条珠実</v>
      </c>
      <c r="AT77" s="302"/>
      <c r="AU77" s="302"/>
      <c r="AV77" s="303"/>
      <c r="AW77" s="304" t="str">
        <f>AM85</f>
        <v>東野倶子</v>
      </c>
      <c r="AX77" s="302"/>
      <c r="AY77" s="302"/>
      <c r="AZ77" s="303"/>
      <c r="BA77" s="282" t="s">
        <v>60</v>
      </c>
      <c r="BB77" s="283"/>
      <c r="BC77" s="283"/>
      <c r="BD77" s="284"/>
      <c r="BE77" s="54"/>
      <c r="BF77" s="285" t="s">
        <v>66</v>
      </c>
      <c r="BG77" s="286"/>
      <c r="BH77" s="287" t="s">
        <v>67</v>
      </c>
      <c r="BI77" s="288"/>
      <c r="BJ77" s="289"/>
      <c r="BK77" s="65" t="s">
        <v>68</v>
      </c>
      <c r="BL77" s="66"/>
      <c r="BM77" s="67"/>
      <c r="BN77" s="113"/>
      <c r="BO77" s="54"/>
      <c r="BP77" s="54"/>
      <c r="BQ77" s="54"/>
      <c r="BR77" s="54"/>
      <c r="BS77" s="54"/>
      <c r="BV77" s="57"/>
      <c r="BW77" s="57"/>
      <c r="BX77" s="57"/>
      <c r="BY77" s="57"/>
      <c r="BZ77" s="57"/>
      <c r="CA77" s="57"/>
      <c r="CB77" s="57"/>
    </row>
    <row r="78" spans="1:80" ht="9" customHeight="1" thickBot="1">
      <c r="A78" s="258"/>
      <c r="B78" s="259"/>
      <c r="C78" s="260"/>
      <c r="D78" s="88"/>
      <c r="E78" s="141"/>
      <c r="F78" s="137"/>
      <c r="G78" s="137"/>
      <c r="H78" s="137"/>
      <c r="I78" s="137"/>
      <c r="J78" s="1"/>
      <c r="K78" s="1"/>
      <c r="L78" s="1"/>
      <c r="M78" s="1"/>
      <c r="N78" s="1"/>
      <c r="O78" s="13"/>
      <c r="P78" s="263"/>
      <c r="Q78" s="94"/>
      <c r="R78" s="54"/>
      <c r="S78" s="54"/>
      <c r="T78" s="54"/>
      <c r="U78" s="54"/>
      <c r="V78" s="54"/>
      <c r="W78" s="54"/>
      <c r="X78" s="54"/>
      <c r="Y78" s="54"/>
      <c r="Z78" s="54"/>
      <c r="AA78" s="59"/>
      <c r="AB78" s="59"/>
      <c r="AC78" s="59"/>
      <c r="AD78" s="59"/>
      <c r="AE78" s="59"/>
      <c r="AF78" s="87"/>
      <c r="AG78" s="88"/>
      <c r="AI78" s="196"/>
      <c r="AJ78" s="194"/>
      <c r="AK78" s="194"/>
      <c r="AL78" s="188"/>
      <c r="AM78" s="299"/>
      <c r="AN78" s="300"/>
      <c r="AO78" s="290" t="str">
        <f>AM80</f>
        <v>藤田小百合</v>
      </c>
      <c r="AP78" s="291"/>
      <c r="AQ78" s="291"/>
      <c r="AR78" s="292"/>
      <c r="AS78" s="293" t="str">
        <f>AM83</f>
        <v>島岡和代</v>
      </c>
      <c r="AT78" s="291"/>
      <c r="AU78" s="291"/>
      <c r="AV78" s="292"/>
      <c r="AW78" s="293" t="str">
        <f>AM86</f>
        <v>谷田ゆき</v>
      </c>
      <c r="AX78" s="291"/>
      <c r="AY78" s="291"/>
      <c r="AZ78" s="292"/>
      <c r="BA78" s="294" t="s">
        <v>61</v>
      </c>
      <c r="BB78" s="295"/>
      <c r="BC78" s="295"/>
      <c r="BD78" s="296"/>
      <c r="BE78" s="54"/>
      <c r="BF78" s="62" t="s">
        <v>69</v>
      </c>
      <c r="BG78" s="63" t="s">
        <v>70</v>
      </c>
      <c r="BH78" s="62" t="s">
        <v>40</v>
      </c>
      <c r="BI78" s="63" t="s">
        <v>71</v>
      </c>
      <c r="BJ78" s="64" t="s">
        <v>72</v>
      </c>
      <c r="BK78" s="63" t="s">
        <v>103</v>
      </c>
      <c r="BL78" s="63" t="s">
        <v>71</v>
      </c>
      <c r="BM78" s="64" t="s">
        <v>72</v>
      </c>
      <c r="BN78" s="113"/>
      <c r="BO78" s="54"/>
      <c r="BP78" s="54"/>
      <c r="BQ78" s="54"/>
      <c r="BR78" s="54"/>
      <c r="BS78" s="54"/>
      <c r="BV78" s="57"/>
      <c r="BW78" s="57"/>
      <c r="BX78" s="57"/>
      <c r="BY78" s="57"/>
      <c r="BZ78" s="57"/>
      <c r="CA78" s="57"/>
      <c r="CB78" s="57"/>
    </row>
    <row r="79" spans="1:80" ht="9" customHeight="1" thickBot="1" thickTop="1">
      <c r="A79" s="258"/>
      <c r="B79" s="259"/>
      <c r="C79" s="260"/>
      <c r="D79" s="145" t="s">
        <v>80</v>
      </c>
      <c r="E79" s="146" t="s">
        <v>369</v>
      </c>
      <c r="F79" s="305" t="s">
        <v>172</v>
      </c>
      <c r="G79" s="306"/>
      <c r="H79" s="306"/>
      <c r="I79" s="307"/>
      <c r="J79" s="1"/>
      <c r="K79" s="1"/>
      <c r="L79" s="1"/>
      <c r="M79" s="153">
        <v>21</v>
      </c>
      <c r="N79" s="153">
        <v>26</v>
      </c>
      <c r="O79" s="224"/>
      <c r="P79" s="264"/>
      <c r="Q79" s="265"/>
      <c r="R79" s="54"/>
      <c r="S79" s="54"/>
      <c r="T79" s="54"/>
      <c r="U79" s="54"/>
      <c r="V79" s="54"/>
      <c r="W79" s="54"/>
      <c r="X79" s="54"/>
      <c r="Y79" s="54"/>
      <c r="Z79" s="54"/>
      <c r="AA79" s="59"/>
      <c r="AB79" s="59"/>
      <c r="AC79" s="59"/>
      <c r="AD79" s="59"/>
      <c r="AE79" s="59"/>
      <c r="AF79" s="96"/>
      <c r="AG79" s="88"/>
      <c r="AI79" s="196"/>
      <c r="AJ79" s="197"/>
      <c r="AK79" s="197"/>
      <c r="AL79" s="188"/>
      <c r="AM79" s="2" t="s">
        <v>295</v>
      </c>
      <c r="AN79" s="3" t="s">
        <v>300</v>
      </c>
      <c r="AO79" s="375"/>
      <c r="AP79" s="376"/>
      <c r="AQ79" s="376"/>
      <c r="AR79" s="377"/>
      <c r="AS79" s="157">
        <v>4</v>
      </c>
      <c r="AT79" s="5" t="str">
        <f>IF(AS79="","","-")</f>
        <v>-</v>
      </c>
      <c r="AU79" s="153">
        <v>21</v>
      </c>
      <c r="AV79" s="366" t="str">
        <f>IF(AS79&lt;&gt;"",IF(AS79&gt;AU79,IF(AS80&gt;AU80,"○",IF(AS81&gt;AU81,"○","×")),IF(AS80&gt;AU80,IF(AS81&gt;AU81,"○","×"),"×")),"")</f>
        <v>×</v>
      </c>
      <c r="AW79" s="157">
        <v>21</v>
      </c>
      <c r="AX79" s="6" t="str">
        <f aca="true" t="shared" si="14" ref="AX79:AX84">IF(AW79="","","-")</f>
        <v>-</v>
      </c>
      <c r="AY79" s="161">
        <v>16</v>
      </c>
      <c r="AZ79" s="380" t="str">
        <f>IF(AW79&lt;&gt;"",IF(AW79&gt;AY79,IF(AW80&gt;AY80,"○",IF(AW81&gt;AY81,"○","×")),IF(AW80&gt;AY80,IF(AW81&gt;AY81,"○","×"),"×")),"")</f>
        <v>○</v>
      </c>
      <c r="BA79" s="273" t="s">
        <v>145</v>
      </c>
      <c r="BB79" s="274"/>
      <c r="BC79" s="274"/>
      <c r="BD79" s="275"/>
      <c r="BE79" s="135"/>
      <c r="BF79" s="68"/>
      <c r="BG79" s="69"/>
      <c r="BH79" s="60"/>
      <c r="BI79" s="61"/>
      <c r="BJ79" s="70"/>
      <c r="BK79" s="69"/>
      <c r="BL79" s="69"/>
      <c r="BM79" s="71"/>
      <c r="BN79" s="113"/>
      <c r="BO79" s="54"/>
      <c r="BP79" s="54"/>
      <c r="BQ79" s="54"/>
      <c r="BR79" s="54"/>
      <c r="BS79" s="54"/>
      <c r="BV79" s="57"/>
      <c r="BW79" s="57"/>
      <c r="BX79" s="57"/>
      <c r="BY79" s="57"/>
      <c r="BZ79" s="57"/>
      <c r="CA79" s="57"/>
      <c r="CB79" s="57"/>
    </row>
    <row r="80" spans="1:80" ht="9" customHeight="1" thickTop="1">
      <c r="A80" s="258"/>
      <c r="B80" s="259"/>
      <c r="C80" s="260"/>
      <c r="D80" s="147" t="s">
        <v>81</v>
      </c>
      <c r="E80" s="148" t="s">
        <v>401</v>
      </c>
      <c r="F80" s="308"/>
      <c r="G80" s="309"/>
      <c r="H80" s="309"/>
      <c r="I80" s="310"/>
      <c r="J80" s="432">
        <v>21</v>
      </c>
      <c r="K80" s="206">
        <v>21</v>
      </c>
      <c r="L80" s="216"/>
      <c r="M80" s="1"/>
      <c r="N80" s="1"/>
      <c r="O80" s="220"/>
      <c r="P80" s="94"/>
      <c r="Q80" s="262"/>
      <c r="R80" s="54"/>
      <c r="S80" s="54"/>
      <c r="T80" s="54"/>
      <c r="U80" s="54"/>
      <c r="V80" s="54"/>
      <c r="W80" s="54"/>
      <c r="X80" s="54"/>
      <c r="Y80" s="54"/>
      <c r="Z80" s="54"/>
      <c r="AA80" s="59"/>
      <c r="AB80" s="59"/>
      <c r="AC80" s="59"/>
      <c r="AD80" s="59"/>
      <c r="AE80" s="59"/>
      <c r="AF80" s="87"/>
      <c r="AG80" s="88"/>
      <c r="AI80" s="196"/>
      <c r="AJ80" s="197"/>
      <c r="AK80" s="197"/>
      <c r="AL80" s="188"/>
      <c r="AM80" s="2" t="s">
        <v>94</v>
      </c>
      <c r="AN80" s="3" t="s">
        <v>300</v>
      </c>
      <c r="AO80" s="378"/>
      <c r="AP80" s="257"/>
      <c r="AQ80" s="257"/>
      <c r="AR80" s="256"/>
      <c r="AS80" s="157">
        <v>8</v>
      </c>
      <c r="AT80" s="5" t="str">
        <f>IF(AS80="","","-")</f>
        <v>-</v>
      </c>
      <c r="AU80" s="155">
        <v>21</v>
      </c>
      <c r="AV80" s="358"/>
      <c r="AW80" s="157">
        <v>21</v>
      </c>
      <c r="AX80" s="5" t="str">
        <f t="shared" si="14"/>
        <v>-</v>
      </c>
      <c r="AY80" s="162">
        <v>16</v>
      </c>
      <c r="AZ80" s="381"/>
      <c r="BA80" s="248"/>
      <c r="BB80" s="249"/>
      <c r="BC80" s="249"/>
      <c r="BD80" s="250"/>
      <c r="BE80" s="135"/>
      <c r="BF80" s="68">
        <f>COUNTIF(AO79:AZ81,"○")</f>
        <v>1</v>
      </c>
      <c r="BG80" s="69">
        <f>COUNTIF(AO79:AZ81,"×")</f>
        <v>1</v>
      </c>
      <c r="BH80" s="72">
        <f>(IF((AO79&gt;AQ79),1,0))+(IF((AO80&gt;AQ80),1,0))+(IF((AO81&gt;AQ81),1,0))+(IF((AS79&gt;AU79),1,0))+(IF((AS80&gt;AU80),1,0))+(IF((AS81&gt;AU81),1,0))+(IF((AW79&gt;AY79),1,0))+(IF((AW80&gt;AY80),1,0))+(IF((AW81&gt;AY81),1,0))</f>
        <v>2</v>
      </c>
      <c r="BI80" s="73">
        <f>(IF((AO79&lt;AQ79),1,0))+(IF((AO80&lt;AQ80),1,0))+(IF((AO81&lt;AQ81),1,0))+(IF((AS79&lt;AU79),1,0))+(IF((AS80&lt;AU80),1,0))+(IF((AS81&lt;AU81),1,0))+(IF((AW79&lt;AY79),1,0))+(IF((AW80&lt;AY80),1,0))+(IF((AW81&lt;AY81),1,0))</f>
        <v>2</v>
      </c>
      <c r="BJ80" s="74">
        <f>BH80-BI80</f>
        <v>0</v>
      </c>
      <c r="BK80" s="69">
        <f>SUM(AO79:AO81,AS79:AS81,AW79:AW81)</f>
        <v>54</v>
      </c>
      <c r="BL80" s="69">
        <f>SUM(AQ79:AQ81,AU79:AU81,AY79:AY81)</f>
        <v>74</v>
      </c>
      <c r="BM80" s="71">
        <f>BK80-BL80</f>
        <v>-20</v>
      </c>
      <c r="BN80" s="113"/>
      <c r="BO80" s="54"/>
      <c r="BP80" s="54"/>
      <c r="BQ80" s="54"/>
      <c r="BR80" s="54"/>
      <c r="BS80" s="54"/>
      <c r="BV80" s="57"/>
      <c r="BW80" s="57"/>
      <c r="BX80" s="57"/>
      <c r="BY80" s="57"/>
      <c r="BZ80" s="57"/>
      <c r="CA80" s="57"/>
      <c r="CB80" s="57"/>
    </row>
    <row r="81" spans="1:80" ht="9" customHeight="1" thickBot="1">
      <c r="A81" s="258"/>
      <c r="B81" s="259"/>
      <c r="C81" s="260"/>
      <c r="D81" s="88"/>
      <c r="E81" s="142"/>
      <c r="F81" s="137"/>
      <c r="G81" s="137"/>
      <c r="H81" s="137"/>
      <c r="I81" s="137"/>
      <c r="J81" s="1"/>
      <c r="K81" s="1"/>
      <c r="L81" s="217"/>
      <c r="M81" s="105"/>
      <c r="N81" s="105"/>
      <c r="O81" s="225"/>
      <c r="P81" s="94"/>
      <c r="Q81" s="262"/>
      <c r="R81" s="54"/>
      <c r="S81" s="54"/>
      <c r="T81" s="54"/>
      <c r="U81" s="54"/>
      <c r="V81" s="54"/>
      <c r="W81" s="54"/>
      <c r="X81" s="54"/>
      <c r="Y81" s="54"/>
      <c r="Z81" s="54"/>
      <c r="AA81" s="59"/>
      <c r="AB81" s="59"/>
      <c r="AC81" s="59"/>
      <c r="AD81" s="59"/>
      <c r="AE81" s="59"/>
      <c r="AF81" s="87"/>
      <c r="AG81" s="88"/>
      <c r="AI81" s="196"/>
      <c r="AJ81" s="197"/>
      <c r="AK81" s="197"/>
      <c r="AL81" s="188"/>
      <c r="AM81" s="7"/>
      <c r="AN81" s="8"/>
      <c r="AO81" s="379"/>
      <c r="AP81" s="280"/>
      <c r="AQ81" s="280"/>
      <c r="AR81" s="281"/>
      <c r="AS81" s="158"/>
      <c r="AT81" s="5">
        <f>IF(AS81="","","-")</f>
      </c>
      <c r="AU81" s="156"/>
      <c r="AV81" s="359"/>
      <c r="AW81" s="159"/>
      <c r="AX81" s="10">
        <f t="shared" si="14"/>
      </c>
      <c r="AY81" s="156"/>
      <c r="AZ81" s="382"/>
      <c r="BA81" s="35">
        <f>BF80</f>
        <v>1</v>
      </c>
      <c r="BB81" s="36" t="s">
        <v>102</v>
      </c>
      <c r="BC81" s="36">
        <f>BG80</f>
        <v>1</v>
      </c>
      <c r="BD81" s="37" t="s">
        <v>70</v>
      </c>
      <c r="BE81" s="136"/>
      <c r="BF81" s="68"/>
      <c r="BG81" s="69"/>
      <c r="BH81" s="75"/>
      <c r="BI81" s="76"/>
      <c r="BJ81" s="77"/>
      <c r="BK81" s="69"/>
      <c r="BL81" s="69"/>
      <c r="BM81" s="71"/>
      <c r="BN81" s="113"/>
      <c r="BO81" s="54"/>
      <c r="BP81" s="54"/>
      <c r="BQ81" s="54"/>
      <c r="BR81" s="54"/>
      <c r="BS81" s="54"/>
      <c r="BV81" s="57"/>
      <c r="BW81" s="57"/>
      <c r="BX81" s="57"/>
      <c r="BY81" s="57"/>
      <c r="BZ81" s="57"/>
      <c r="CA81" s="57"/>
      <c r="CB81" s="57"/>
    </row>
    <row r="82" spans="1:80" ht="9" customHeight="1" thickTop="1">
      <c r="A82" s="258"/>
      <c r="B82" s="259"/>
      <c r="C82" s="260"/>
      <c r="D82" s="145" t="s">
        <v>193</v>
      </c>
      <c r="E82" s="146" t="s">
        <v>36</v>
      </c>
      <c r="F82" s="314" t="s">
        <v>173</v>
      </c>
      <c r="G82" s="315"/>
      <c r="H82" s="315"/>
      <c r="I82" s="316"/>
      <c r="J82" s="158">
        <v>13</v>
      </c>
      <c r="K82" s="151">
        <v>19</v>
      </c>
      <c r="L82" s="152"/>
      <c r="M82" s="1"/>
      <c r="N82" s="1"/>
      <c r="O82" s="13"/>
      <c r="P82" s="94"/>
      <c r="Q82" s="262"/>
      <c r="R82" s="54"/>
      <c r="S82" s="54"/>
      <c r="T82" s="54"/>
      <c r="U82" s="54"/>
      <c r="V82" s="54"/>
      <c r="W82" s="54"/>
      <c r="X82" s="54"/>
      <c r="Y82" s="54"/>
      <c r="Z82" s="54"/>
      <c r="AA82" s="59"/>
      <c r="AB82" s="59"/>
      <c r="AC82" s="59"/>
      <c r="AD82" s="59"/>
      <c r="AE82" s="59"/>
      <c r="AF82" s="87"/>
      <c r="AG82" s="88"/>
      <c r="AI82" s="196"/>
      <c r="AJ82" s="237"/>
      <c r="AK82" s="197"/>
      <c r="AL82" s="188"/>
      <c r="AM82" s="2" t="s">
        <v>296</v>
      </c>
      <c r="AN82" s="11" t="s">
        <v>301</v>
      </c>
      <c r="AO82" s="12">
        <f>IF(AU79="","",AU79)</f>
        <v>21</v>
      </c>
      <c r="AP82" s="5" t="str">
        <f aca="true" t="shared" si="15" ref="AP82:AP87">IF(AO82="","","-")</f>
        <v>-</v>
      </c>
      <c r="AQ82" s="13">
        <f>IF(AS79="","",AS79)</f>
        <v>4</v>
      </c>
      <c r="AR82" s="276" t="str">
        <f>IF(AV79="","",IF(AV79="○","×",IF(AV79="×","○")))</f>
        <v>○</v>
      </c>
      <c r="AS82" s="269"/>
      <c r="AT82" s="270"/>
      <c r="AU82" s="270"/>
      <c r="AV82" s="271"/>
      <c r="AW82" s="160">
        <v>21</v>
      </c>
      <c r="AX82" s="5" t="str">
        <f t="shared" si="14"/>
        <v>-</v>
      </c>
      <c r="AY82" s="162">
        <v>9</v>
      </c>
      <c r="AZ82" s="373" t="str">
        <f>IF(AW82&lt;&gt;"",IF(AW82&gt;AY82,IF(AW83&gt;AY83,"○",IF(AW84&gt;AY84,"○","×")),IF(AW83&gt;AY83,IF(AW84&gt;AY84,"○","×"),"×")),"")</f>
        <v>○</v>
      </c>
      <c r="BA82" s="252" t="s">
        <v>146</v>
      </c>
      <c r="BB82" s="246"/>
      <c r="BC82" s="246"/>
      <c r="BD82" s="247"/>
      <c r="BE82" s="135"/>
      <c r="BF82" s="78"/>
      <c r="BG82" s="79"/>
      <c r="BH82" s="60"/>
      <c r="BI82" s="61"/>
      <c r="BJ82" s="70"/>
      <c r="BK82" s="79"/>
      <c r="BL82" s="79"/>
      <c r="BM82" s="80"/>
      <c r="BN82" s="113"/>
      <c r="BO82" s="54"/>
      <c r="BP82" s="54"/>
      <c r="BQ82" s="54"/>
      <c r="BR82" s="54"/>
      <c r="BS82" s="54"/>
      <c r="BV82" s="57"/>
      <c r="BW82" s="57"/>
      <c r="BX82" s="57"/>
      <c r="BY82" s="57"/>
      <c r="BZ82" s="57"/>
      <c r="CA82" s="57"/>
      <c r="CB82" s="57"/>
    </row>
    <row r="83" spans="1:80" ht="9" customHeight="1">
      <c r="A83" s="258"/>
      <c r="B83" s="259"/>
      <c r="C83" s="260"/>
      <c r="D83" s="147" t="s">
        <v>91</v>
      </c>
      <c r="E83" s="148" t="s">
        <v>365</v>
      </c>
      <c r="F83" s="317"/>
      <c r="G83" s="318"/>
      <c r="H83" s="318"/>
      <c r="I83" s="319"/>
      <c r="J83" s="55"/>
      <c r="K83" s="55"/>
      <c r="L83" s="55"/>
      <c r="M83" s="13"/>
      <c r="N83" s="13"/>
      <c r="O83" s="13"/>
      <c r="P83" s="94"/>
      <c r="Q83" s="108"/>
      <c r="R83" s="54"/>
      <c r="S83" s="13"/>
      <c r="T83" s="13"/>
      <c r="U83" s="13"/>
      <c r="V83" s="88" t="s">
        <v>63</v>
      </c>
      <c r="W83" s="88"/>
      <c r="X83" s="54"/>
      <c r="Y83" s="54"/>
      <c r="Z83" s="54"/>
      <c r="AA83" s="59"/>
      <c r="AB83" s="59"/>
      <c r="AC83" s="59"/>
      <c r="AD83" s="59"/>
      <c r="AE83" s="59"/>
      <c r="AF83" s="97"/>
      <c r="AG83" s="54"/>
      <c r="AI83" s="196"/>
      <c r="AJ83" s="237"/>
      <c r="AK83" s="197"/>
      <c r="AL83" s="188"/>
      <c r="AM83" s="2" t="s">
        <v>297</v>
      </c>
      <c r="AN83" s="3" t="s">
        <v>301</v>
      </c>
      <c r="AO83" s="15">
        <f>IF(AU80="","",AU80)</f>
        <v>21</v>
      </c>
      <c r="AP83" s="5" t="str">
        <f t="shared" si="15"/>
        <v>-</v>
      </c>
      <c r="AQ83" s="13">
        <f>IF(AS80="","",AS80)</f>
        <v>8</v>
      </c>
      <c r="AR83" s="277" t="str">
        <f>IF(AT80="","",AT80)</f>
        <v>-</v>
      </c>
      <c r="AS83" s="272"/>
      <c r="AT83" s="257"/>
      <c r="AU83" s="257"/>
      <c r="AV83" s="256"/>
      <c r="AW83" s="160">
        <v>21</v>
      </c>
      <c r="AX83" s="5" t="str">
        <f t="shared" si="14"/>
        <v>-</v>
      </c>
      <c r="AY83" s="162">
        <v>10</v>
      </c>
      <c r="AZ83" s="373"/>
      <c r="BA83" s="248"/>
      <c r="BB83" s="249"/>
      <c r="BC83" s="249"/>
      <c r="BD83" s="250"/>
      <c r="BE83" s="135"/>
      <c r="BF83" s="68">
        <f>COUNTIF(AO82:AZ84,"○")</f>
        <v>2</v>
      </c>
      <c r="BG83" s="69">
        <f>COUNTIF(AO82:AZ84,"×")</f>
        <v>0</v>
      </c>
      <c r="BH83" s="72">
        <f>(IF((AO82&gt;AQ82),1,0))+(IF((AO83&gt;AQ83),1,0))+(IF((AO84&gt;AQ84),1,0))+(IF((AS82&gt;AU82),1,0))+(IF((AS83&gt;AU83),1,0))+(IF((AS84&gt;AU84),1,0))+(IF((AW82&gt;AY82),1,0))+(IF((AW83&gt;AY83),1,0))+(IF((AW84&gt;AY84),1,0))</f>
        <v>4</v>
      </c>
      <c r="BI83" s="73">
        <f>(IF((AO82&lt;AQ82),1,0))+(IF((AO83&lt;AQ83),1,0))+(IF((AO84&lt;AQ84),1,0))+(IF((AS82&lt;AU82),1,0))+(IF((AS83&lt;AU83),1,0))+(IF((AS84&lt;AU84),1,0))+(IF((AW82&lt;AY82),1,0))+(IF((AW83&lt;AY83),1,0))+(IF((AW84&lt;AY84),1,0))</f>
        <v>0</v>
      </c>
      <c r="BJ83" s="74">
        <f>BH83-BI83</f>
        <v>4</v>
      </c>
      <c r="BK83" s="69">
        <f>SUM(AO82:AO84,AS82:AS84,AW82:AW84)</f>
        <v>84</v>
      </c>
      <c r="BL83" s="69">
        <f>SUM(AQ82:AQ84,AU82:AU84,AY82:AY84)</f>
        <v>31</v>
      </c>
      <c r="BM83" s="71">
        <f>BK83-BL83</f>
        <v>53</v>
      </c>
      <c r="BN83" s="113"/>
      <c r="BO83" s="54"/>
      <c r="BP83" s="54"/>
      <c r="BQ83" s="54"/>
      <c r="BR83" s="54"/>
      <c r="BS83" s="54"/>
      <c r="BV83" s="57"/>
      <c r="BW83" s="57"/>
      <c r="BX83" s="57"/>
      <c r="BY83" s="57"/>
      <c r="BZ83" s="57"/>
      <c r="CA83" s="57"/>
      <c r="CB83" s="57"/>
    </row>
    <row r="84" spans="1:80" ht="9" customHeight="1" thickBot="1">
      <c r="A84" s="258"/>
      <c r="B84" s="259"/>
      <c r="C84" s="260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94"/>
      <c r="Q84" s="108"/>
      <c r="R84" s="435">
        <v>17</v>
      </c>
      <c r="S84" s="226">
        <v>21</v>
      </c>
      <c r="T84" s="226">
        <v>17</v>
      </c>
      <c r="U84" s="55"/>
      <c r="V84" s="320" t="s">
        <v>357</v>
      </c>
      <c r="W84" s="321"/>
      <c r="X84" s="321"/>
      <c r="Y84" s="321"/>
      <c r="Z84" s="321"/>
      <c r="AA84" s="321" t="s">
        <v>211</v>
      </c>
      <c r="AB84" s="321"/>
      <c r="AC84" s="321"/>
      <c r="AD84" s="321"/>
      <c r="AE84" s="322"/>
      <c r="AF84" s="113"/>
      <c r="AG84" s="113"/>
      <c r="AI84" s="196"/>
      <c r="AJ84" s="237"/>
      <c r="AK84" s="197"/>
      <c r="AL84" s="188"/>
      <c r="AM84" s="7"/>
      <c r="AN84" s="17"/>
      <c r="AO84" s="7">
        <f>IF(AU81="","",AU81)</f>
      </c>
      <c r="AP84" s="5">
        <f t="shared" si="15"/>
      </c>
      <c r="AQ84" s="18">
        <f>IF(AS81="","",AS81)</f>
      </c>
      <c r="AR84" s="278">
        <f>IF(AT81="","",AT81)</f>
      </c>
      <c r="AS84" s="279"/>
      <c r="AT84" s="280"/>
      <c r="AU84" s="280"/>
      <c r="AV84" s="281"/>
      <c r="AW84" s="160"/>
      <c r="AX84" s="5">
        <f t="shared" si="14"/>
      </c>
      <c r="AY84" s="163"/>
      <c r="AZ84" s="374"/>
      <c r="BA84" s="35">
        <f>BF83</f>
        <v>2</v>
      </c>
      <c r="BB84" s="36" t="s">
        <v>102</v>
      </c>
      <c r="BC84" s="36">
        <f>BG83</f>
        <v>0</v>
      </c>
      <c r="BD84" s="37" t="s">
        <v>70</v>
      </c>
      <c r="BE84" s="136"/>
      <c r="BF84" s="81"/>
      <c r="BG84" s="82"/>
      <c r="BH84" s="83"/>
      <c r="BI84" s="84"/>
      <c r="BJ84" s="85"/>
      <c r="BK84" s="82"/>
      <c r="BL84" s="82"/>
      <c r="BM84" s="86"/>
      <c r="BN84" s="113"/>
      <c r="BO84" s="113"/>
      <c r="BP84" s="113"/>
      <c r="BQ84" s="54"/>
      <c r="BR84" s="54"/>
      <c r="BS84" s="54"/>
      <c r="BV84" s="57"/>
      <c r="BW84" s="57"/>
      <c r="BX84" s="57"/>
      <c r="BY84" s="57"/>
      <c r="BZ84" s="57"/>
      <c r="CA84" s="57"/>
      <c r="CB84" s="57"/>
    </row>
    <row r="85" spans="1:80" ht="9" customHeight="1" thickBot="1" thickTop="1">
      <c r="A85" s="258"/>
      <c r="B85" s="259"/>
      <c r="C85" s="260"/>
      <c r="D85" s="145" t="s">
        <v>194</v>
      </c>
      <c r="E85" s="146" t="s">
        <v>211</v>
      </c>
      <c r="F85" s="315" t="s">
        <v>174</v>
      </c>
      <c r="G85" s="315"/>
      <c r="H85" s="315"/>
      <c r="I85" s="316"/>
      <c r="J85" s="55"/>
      <c r="K85" s="55"/>
      <c r="L85" s="55"/>
      <c r="M85" s="13"/>
      <c r="N85" s="13"/>
      <c r="O85" s="13"/>
      <c r="P85" s="94"/>
      <c r="Q85" s="220"/>
      <c r="R85" s="436">
        <v>21</v>
      </c>
      <c r="S85" s="206">
        <v>14</v>
      </c>
      <c r="T85" s="206">
        <v>21</v>
      </c>
      <c r="U85" s="107"/>
      <c r="V85" s="311" t="s">
        <v>358</v>
      </c>
      <c r="W85" s="312"/>
      <c r="X85" s="312"/>
      <c r="Y85" s="312"/>
      <c r="Z85" s="312"/>
      <c r="AA85" s="312" t="s">
        <v>211</v>
      </c>
      <c r="AB85" s="312"/>
      <c r="AC85" s="312"/>
      <c r="AD85" s="312"/>
      <c r="AE85" s="313"/>
      <c r="AF85" s="113"/>
      <c r="AG85" s="113"/>
      <c r="AI85" s="196"/>
      <c r="AJ85" s="237"/>
      <c r="AK85" s="197"/>
      <c r="AL85" s="188"/>
      <c r="AM85" s="20" t="s">
        <v>298</v>
      </c>
      <c r="AN85" s="11" t="s">
        <v>302</v>
      </c>
      <c r="AO85" s="20">
        <f>IF(AY79="","",AY79)</f>
        <v>16</v>
      </c>
      <c r="AP85" s="19" t="str">
        <f t="shared" si="15"/>
        <v>-</v>
      </c>
      <c r="AQ85" s="22">
        <f>IF(AW79="","",AW79)</f>
        <v>21</v>
      </c>
      <c r="AR85" s="276" t="str">
        <f>IF(AZ79="","",IF(AZ79="○","×",IF(AZ79="×","○")))</f>
        <v>×</v>
      </c>
      <c r="AS85" s="21">
        <f>IF(AY82="","",AY82)</f>
        <v>9</v>
      </c>
      <c r="AT85" s="19" t="str">
        <f>IF(AS85="","","-")</f>
        <v>-</v>
      </c>
      <c r="AU85" s="22">
        <f>IF(AW82="","",AW82)</f>
        <v>21</v>
      </c>
      <c r="AV85" s="276" t="str">
        <f>IF(AZ82="","",IF(AZ82="○","×",IF(AZ82="×","○")))</f>
        <v>×</v>
      </c>
      <c r="AW85" s="269"/>
      <c r="AX85" s="270"/>
      <c r="AY85" s="270"/>
      <c r="AZ85" s="271"/>
      <c r="BA85" s="252" t="s">
        <v>144</v>
      </c>
      <c r="BB85" s="246"/>
      <c r="BC85" s="246"/>
      <c r="BD85" s="247"/>
      <c r="BE85" s="135"/>
      <c r="BF85" s="78"/>
      <c r="BG85" s="79"/>
      <c r="BH85" s="60"/>
      <c r="BI85" s="61"/>
      <c r="BJ85" s="70"/>
      <c r="BK85" s="79"/>
      <c r="BL85" s="79"/>
      <c r="BM85" s="80"/>
      <c r="BN85" s="113"/>
      <c r="BO85" s="113"/>
      <c r="BP85" s="113"/>
      <c r="BQ85" s="54"/>
      <c r="BR85" s="54"/>
      <c r="BS85" s="54"/>
      <c r="BT85" s="54"/>
      <c r="BU85" s="54"/>
      <c r="BV85" s="57"/>
      <c r="BW85" s="57"/>
      <c r="BX85" s="57"/>
      <c r="BY85" s="57"/>
      <c r="BZ85" s="57"/>
      <c r="CA85" s="57"/>
      <c r="CB85" s="57"/>
    </row>
    <row r="86" spans="1:80" ht="9" customHeight="1" thickBot="1" thickTop="1">
      <c r="A86" s="258"/>
      <c r="B86" s="259"/>
      <c r="C86" s="260"/>
      <c r="D86" s="147" t="s">
        <v>195</v>
      </c>
      <c r="E86" s="148" t="s">
        <v>364</v>
      </c>
      <c r="F86" s="318"/>
      <c r="G86" s="318"/>
      <c r="H86" s="318"/>
      <c r="I86" s="319"/>
      <c r="J86" s="218">
        <v>21</v>
      </c>
      <c r="K86" s="206">
        <v>17</v>
      </c>
      <c r="L86" s="216">
        <v>21</v>
      </c>
      <c r="M86" s="1"/>
      <c r="N86" s="1"/>
      <c r="O86" s="13"/>
      <c r="P86" s="94"/>
      <c r="Q86" s="220"/>
      <c r="R86" s="54"/>
      <c r="S86" s="1"/>
      <c r="T86" s="1"/>
      <c r="U86" s="13"/>
      <c r="V86" s="87"/>
      <c r="W86" s="96"/>
      <c r="X86" s="96"/>
      <c r="Y86" s="96"/>
      <c r="Z86" s="96"/>
      <c r="AA86" s="96"/>
      <c r="AB86" s="96"/>
      <c r="AC86" s="96"/>
      <c r="AD86" s="96"/>
      <c r="AE86" s="96"/>
      <c r="AF86" s="113"/>
      <c r="AG86" s="113"/>
      <c r="AI86" s="196"/>
      <c r="AJ86" s="237"/>
      <c r="AK86" s="197"/>
      <c r="AL86" s="188"/>
      <c r="AM86" s="15" t="s">
        <v>299</v>
      </c>
      <c r="AN86" s="3" t="s">
        <v>302</v>
      </c>
      <c r="AO86" s="15">
        <f>IF(AY80="","",AY80)</f>
        <v>16</v>
      </c>
      <c r="AP86" s="5" t="str">
        <f t="shared" si="15"/>
        <v>-</v>
      </c>
      <c r="AQ86" s="13">
        <f>IF(AW80="","",AW80)</f>
        <v>21</v>
      </c>
      <c r="AR86" s="277">
        <f>IF(AT83="","",AT83)</f>
      </c>
      <c r="AS86" s="16">
        <f>IF(AY83="","",AY83)</f>
        <v>10</v>
      </c>
      <c r="AT86" s="5" t="str">
        <f>IF(AS86="","","-")</f>
        <v>-</v>
      </c>
      <c r="AU86" s="13">
        <f>IF(AW83="","",AW83)</f>
        <v>21</v>
      </c>
      <c r="AV86" s="277" t="str">
        <f>IF(AX83="","",AX83)</f>
        <v>-</v>
      </c>
      <c r="AW86" s="272"/>
      <c r="AX86" s="257"/>
      <c r="AY86" s="257"/>
      <c r="AZ86" s="256"/>
      <c r="BA86" s="248"/>
      <c r="BB86" s="249"/>
      <c r="BC86" s="249"/>
      <c r="BD86" s="250"/>
      <c r="BE86" s="135"/>
      <c r="BF86" s="68">
        <f>COUNTIF(AO85:AZ87,"○")</f>
        <v>0</v>
      </c>
      <c r="BG86" s="69">
        <f>COUNTIF(AO85:AZ87,"×")</f>
        <v>2</v>
      </c>
      <c r="BH86" s="72">
        <f>(IF((AO85&gt;AQ85),1,0))+(IF((AO86&gt;AQ86),1,0))+(IF((AO87&gt;AQ87),1,0))+(IF((AS85&gt;AU85),1,0))+(IF((AS86&gt;AU86),1,0))+(IF((AS87&gt;AU87),1,0))+(IF((AW85&gt;AY85),1,0))+(IF((AW86&gt;AY86),1,0))+(IF((AW87&gt;AY87),1,0))</f>
        <v>0</v>
      </c>
      <c r="BI86" s="73">
        <f>(IF((AO85&lt;AQ85),1,0))+(IF((AO86&lt;AQ86),1,0))+(IF((AO87&lt;AQ87),1,0))+(IF((AS85&lt;AU85),1,0))+(IF((AS86&lt;AU86),1,0))+(IF((AS87&lt;AU87),1,0))+(IF((AW85&lt;AY85),1,0))+(IF((AW86&lt;AY86),1,0))+(IF((AW87&lt;AY87),1,0))</f>
        <v>4</v>
      </c>
      <c r="BJ86" s="74">
        <f>BH86-BI86</f>
        <v>-4</v>
      </c>
      <c r="BK86" s="69">
        <f>SUM(AO85:AO87,AS85:AS87,AW85:AW87)</f>
        <v>51</v>
      </c>
      <c r="BL86" s="69">
        <f>SUM(AQ85:AQ87,AU85:AU87,AY85:AY87)</f>
        <v>84</v>
      </c>
      <c r="BM86" s="71">
        <f>BK86-BL86</f>
        <v>-33</v>
      </c>
      <c r="BN86" s="113"/>
      <c r="BO86" s="113"/>
      <c r="BP86" s="113"/>
      <c r="BQ86" s="54"/>
      <c r="BR86" s="54"/>
      <c r="BS86" s="54"/>
      <c r="BT86" s="54"/>
      <c r="BU86" s="54"/>
      <c r="BV86" s="57"/>
      <c r="BW86" s="57"/>
      <c r="BX86" s="57"/>
      <c r="BY86" s="57"/>
      <c r="BZ86" s="57"/>
      <c r="CA86" s="57"/>
      <c r="CB86" s="57"/>
    </row>
    <row r="87" spans="1:80" ht="9" customHeight="1" thickBot="1" thickTop="1">
      <c r="A87" s="258"/>
      <c r="B87" s="259"/>
      <c r="C87" s="260"/>
      <c r="D87" s="88"/>
      <c r="E87" s="141"/>
      <c r="F87" s="137"/>
      <c r="G87" s="137"/>
      <c r="H87" s="137"/>
      <c r="I87" s="137"/>
      <c r="J87" s="1"/>
      <c r="K87" s="1"/>
      <c r="L87" s="120"/>
      <c r="M87" s="103"/>
      <c r="N87" s="103"/>
      <c r="O87" s="223"/>
      <c r="P87" s="94"/>
      <c r="Q87" s="220"/>
      <c r="R87" s="54"/>
      <c r="S87" s="13"/>
      <c r="T87" s="13"/>
      <c r="U87" s="13"/>
      <c r="V87" s="93" t="s">
        <v>64</v>
      </c>
      <c r="W87" s="93"/>
      <c r="X87" s="88"/>
      <c r="Y87" s="88"/>
      <c r="Z87" s="88"/>
      <c r="AA87" s="88"/>
      <c r="AB87" s="88"/>
      <c r="AC87" s="88"/>
      <c r="AD87" s="88"/>
      <c r="AE87" s="88"/>
      <c r="AF87" s="113"/>
      <c r="AG87" s="113"/>
      <c r="AI87" s="196"/>
      <c r="AJ87" s="237"/>
      <c r="AK87" s="197"/>
      <c r="AL87" s="188"/>
      <c r="AM87" s="23"/>
      <c r="AN87" s="24"/>
      <c r="AO87" s="23">
        <f>IF(AY81="","",AY81)</f>
      </c>
      <c r="AP87" s="25">
        <f t="shared" si="15"/>
      </c>
      <c r="AQ87" s="26">
        <f>IF(AW81="","",AW81)</f>
      </c>
      <c r="AR87" s="292">
        <f>IF(AT84="","",AT84)</f>
      </c>
      <c r="AS87" s="27">
        <f>IF(AY84="","",AY84)</f>
      </c>
      <c r="AT87" s="25">
        <f>IF(AS87="","","-")</f>
      </c>
      <c r="AU87" s="26">
        <f>IF(AW84="","",AW84)</f>
      </c>
      <c r="AV87" s="292">
        <f>IF(AX84="","",AX84)</f>
      </c>
      <c r="AW87" s="253"/>
      <c r="AX87" s="254"/>
      <c r="AY87" s="254"/>
      <c r="AZ87" s="255"/>
      <c r="BA87" s="38">
        <f>BF86</f>
        <v>0</v>
      </c>
      <c r="BB87" s="39" t="s">
        <v>102</v>
      </c>
      <c r="BC87" s="39">
        <f>BG86</f>
        <v>2</v>
      </c>
      <c r="BD87" s="40" t="s">
        <v>70</v>
      </c>
      <c r="BE87" s="136"/>
      <c r="BF87" s="81"/>
      <c r="BG87" s="82"/>
      <c r="BH87" s="83"/>
      <c r="BI87" s="84"/>
      <c r="BJ87" s="85"/>
      <c r="BK87" s="82"/>
      <c r="BL87" s="82"/>
      <c r="BM87" s="86"/>
      <c r="BN87" s="113"/>
      <c r="BO87" s="113"/>
      <c r="BP87" s="113"/>
      <c r="BQ87" s="54"/>
      <c r="BR87" s="54"/>
      <c r="BS87" s="54"/>
      <c r="BT87" s="54"/>
      <c r="BU87" s="54"/>
      <c r="BV87" s="57"/>
      <c r="BW87" s="57"/>
      <c r="BX87" s="57"/>
      <c r="BY87" s="57"/>
      <c r="BZ87" s="57"/>
      <c r="CA87" s="57"/>
      <c r="CB87" s="57"/>
    </row>
    <row r="88" spans="1:80" ht="9" customHeight="1">
      <c r="A88" s="258"/>
      <c r="B88" s="259"/>
      <c r="C88" s="260"/>
      <c r="D88" s="145" t="s">
        <v>189</v>
      </c>
      <c r="E88" s="146" t="s">
        <v>35</v>
      </c>
      <c r="F88" s="314" t="s">
        <v>175</v>
      </c>
      <c r="G88" s="315"/>
      <c r="H88" s="315"/>
      <c r="I88" s="316"/>
      <c r="J88" s="151">
        <v>19</v>
      </c>
      <c r="K88" s="151">
        <v>21</v>
      </c>
      <c r="L88" s="152">
        <v>19</v>
      </c>
      <c r="M88" s="1"/>
      <c r="N88" s="1"/>
      <c r="O88" s="220"/>
      <c r="P88" s="94"/>
      <c r="Q88" s="220"/>
      <c r="R88" s="54"/>
      <c r="S88" s="13"/>
      <c r="T88" s="13"/>
      <c r="U88" s="13"/>
      <c r="V88" s="320" t="s">
        <v>367</v>
      </c>
      <c r="W88" s="321"/>
      <c r="X88" s="321"/>
      <c r="Y88" s="321"/>
      <c r="Z88" s="321"/>
      <c r="AA88" s="321" t="s">
        <v>369</v>
      </c>
      <c r="AB88" s="321"/>
      <c r="AC88" s="321"/>
      <c r="AD88" s="321"/>
      <c r="AE88" s="322"/>
      <c r="AF88" s="113"/>
      <c r="AG88" s="113"/>
      <c r="AI88" s="196"/>
      <c r="AJ88" s="237"/>
      <c r="AK88" s="197"/>
      <c r="AL88" s="195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4"/>
      <c r="BQ88" s="54"/>
      <c r="BR88" s="54"/>
      <c r="BS88" s="54"/>
      <c r="BT88" s="54"/>
      <c r="BU88" s="54"/>
      <c r="BV88" s="57"/>
      <c r="BW88" s="57"/>
      <c r="BX88" s="57"/>
      <c r="BY88" s="57"/>
      <c r="BZ88" s="57"/>
      <c r="CA88" s="57"/>
      <c r="CB88" s="57"/>
    </row>
    <row r="89" spans="1:80" ht="9" customHeight="1" thickBot="1">
      <c r="A89" s="258"/>
      <c r="B89" s="259"/>
      <c r="C89" s="260"/>
      <c r="D89" s="147" t="s">
        <v>190</v>
      </c>
      <c r="E89" s="148" t="s">
        <v>35</v>
      </c>
      <c r="F89" s="317"/>
      <c r="G89" s="318"/>
      <c r="H89" s="318"/>
      <c r="I89" s="319"/>
      <c r="J89" s="1"/>
      <c r="K89" s="1"/>
      <c r="L89" s="1"/>
      <c r="M89" s="153">
        <v>21</v>
      </c>
      <c r="N89" s="153">
        <v>21</v>
      </c>
      <c r="O89" s="224"/>
      <c r="P89" s="266"/>
      <c r="Q89" s="225"/>
      <c r="S89" s="13"/>
      <c r="T89" s="13"/>
      <c r="U89" s="13"/>
      <c r="V89" s="311" t="s">
        <v>368</v>
      </c>
      <c r="W89" s="312"/>
      <c r="X89" s="312"/>
      <c r="Y89" s="312"/>
      <c r="Z89" s="312"/>
      <c r="AA89" s="312" t="s">
        <v>369</v>
      </c>
      <c r="AB89" s="312"/>
      <c r="AC89" s="312"/>
      <c r="AD89" s="312"/>
      <c r="AE89" s="313"/>
      <c r="AF89" s="113"/>
      <c r="AG89" s="113"/>
      <c r="AI89" s="196"/>
      <c r="AJ89" s="237"/>
      <c r="AK89" s="197"/>
      <c r="AL89" s="195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4"/>
      <c r="BQ89" s="54"/>
      <c r="BR89" s="54"/>
      <c r="BS89" s="54"/>
      <c r="BT89" s="54"/>
      <c r="BU89" s="54"/>
      <c r="BV89" s="57"/>
      <c r="BW89" s="57"/>
      <c r="BX89" s="57"/>
      <c r="BY89" s="57"/>
      <c r="BZ89" s="57"/>
      <c r="CA89" s="57"/>
      <c r="CB89" s="57"/>
    </row>
    <row r="90" spans="1:80" ht="9" customHeight="1" thickTop="1">
      <c r="A90" s="258"/>
      <c r="B90" s="259"/>
      <c r="C90" s="260"/>
      <c r="D90" s="88"/>
      <c r="E90" s="141"/>
      <c r="F90" s="137"/>
      <c r="G90" s="137"/>
      <c r="H90" s="137"/>
      <c r="I90" s="137"/>
      <c r="J90" s="1"/>
      <c r="K90" s="1"/>
      <c r="L90" s="1"/>
      <c r="M90" s="1"/>
      <c r="N90" s="1"/>
      <c r="O90" s="13"/>
      <c r="P90" s="267"/>
      <c r="Q90" s="54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I90" s="196"/>
      <c r="AJ90" s="197"/>
      <c r="AK90" s="197"/>
      <c r="AL90" s="195"/>
      <c r="AM90" s="383" t="s">
        <v>119</v>
      </c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54"/>
      <c r="BU90" s="54"/>
      <c r="BV90" s="57"/>
      <c r="BW90" s="57"/>
      <c r="BX90" s="57"/>
      <c r="BY90" s="57"/>
      <c r="BZ90" s="57"/>
      <c r="CA90" s="57"/>
      <c r="CB90" s="57"/>
    </row>
    <row r="91" spans="1:80" ht="9" customHeight="1">
      <c r="A91" s="258"/>
      <c r="B91" s="259"/>
      <c r="C91" s="260"/>
      <c r="D91" s="145" t="s">
        <v>200</v>
      </c>
      <c r="E91" s="146" t="s">
        <v>366</v>
      </c>
      <c r="F91" s="305" t="s">
        <v>128</v>
      </c>
      <c r="G91" s="306"/>
      <c r="H91" s="306"/>
      <c r="I91" s="307"/>
      <c r="J91" s="1"/>
      <c r="K91" s="1"/>
      <c r="L91" s="1"/>
      <c r="M91" s="153">
        <v>14</v>
      </c>
      <c r="N91" s="153">
        <v>17</v>
      </c>
      <c r="O91" s="154"/>
      <c r="P91" s="263"/>
      <c r="Q91" s="54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I91" s="196"/>
      <c r="AJ91" s="194"/>
      <c r="AK91" s="194"/>
      <c r="AL91" s="195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54"/>
      <c r="BV91" s="57"/>
      <c r="BW91" s="57"/>
      <c r="BX91" s="57"/>
      <c r="BY91" s="57"/>
      <c r="BZ91" s="57"/>
      <c r="CA91" s="57"/>
      <c r="CB91" s="57"/>
    </row>
    <row r="92" spans="1:80" ht="9" customHeight="1">
      <c r="A92" s="258"/>
      <c r="B92" s="259"/>
      <c r="C92" s="260"/>
      <c r="D92" s="147" t="s">
        <v>201</v>
      </c>
      <c r="E92" s="148" t="s">
        <v>366</v>
      </c>
      <c r="F92" s="308"/>
      <c r="G92" s="309"/>
      <c r="H92" s="309"/>
      <c r="I92" s="310"/>
      <c r="J92" s="433">
        <v>15</v>
      </c>
      <c r="K92" s="149">
        <v>21</v>
      </c>
      <c r="L92" s="150">
        <v>14</v>
      </c>
      <c r="M92" s="1"/>
      <c r="N92" s="1"/>
      <c r="O92" s="13"/>
      <c r="P92" s="263"/>
      <c r="Q92" s="54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I92" s="196"/>
      <c r="AJ92" s="194"/>
      <c r="AK92" s="194"/>
      <c r="AL92" s="195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57"/>
      <c r="BW92" s="57"/>
      <c r="BX92" s="57"/>
      <c r="BY92" s="57"/>
      <c r="BZ92" s="57"/>
      <c r="CA92" s="57"/>
      <c r="CB92" s="57"/>
    </row>
    <row r="93" spans="1:80" ht="9" customHeight="1" thickBot="1">
      <c r="A93" s="258"/>
      <c r="B93" s="259"/>
      <c r="C93" s="260"/>
      <c r="D93" s="88"/>
      <c r="E93" s="142"/>
      <c r="F93" s="137"/>
      <c r="G93" s="137"/>
      <c r="H93" s="137"/>
      <c r="I93" s="137"/>
      <c r="J93" s="1"/>
      <c r="K93" s="1"/>
      <c r="L93" s="120"/>
      <c r="M93" s="105"/>
      <c r="N93" s="105"/>
      <c r="O93" s="109"/>
      <c r="P93" s="263"/>
      <c r="Q93" s="54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I93" s="196"/>
      <c r="AJ93" s="194"/>
      <c r="AK93" s="194"/>
      <c r="AL93" s="195"/>
      <c r="AM93" s="145" t="s">
        <v>307</v>
      </c>
      <c r="AN93" s="146" t="s">
        <v>58</v>
      </c>
      <c r="AO93" s="315" t="s">
        <v>125</v>
      </c>
      <c r="AP93" s="315"/>
      <c r="AQ93" s="315"/>
      <c r="AR93" s="316"/>
      <c r="AS93" s="55"/>
      <c r="AT93" s="55"/>
      <c r="AU93" s="55"/>
      <c r="AV93" s="55"/>
      <c r="AW93" s="13"/>
      <c r="AX93" s="13"/>
      <c r="AY93" s="13"/>
      <c r="AZ93" s="13"/>
      <c r="BA93" s="13"/>
      <c r="BB93" s="13"/>
      <c r="BC93" s="55"/>
      <c r="BD93" s="55"/>
      <c r="BE93" s="54"/>
      <c r="BF93" s="54"/>
      <c r="BG93" s="54"/>
      <c r="BH93" s="54"/>
      <c r="BI93" s="59"/>
      <c r="BJ93" s="59"/>
      <c r="BK93" s="59"/>
      <c r="BL93" s="59"/>
      <c r="BM93" s="59"/>
      <c r="BN93" s="59"/>
      <c r="BO93" s="128"/>
      <c r="BP93" s="128"/>
      <c r="BQ93" s="128"/>
      <c r="BR93" s="128"/>
      <c r="BS93" s="128"/>
      <c r="BT93" s="128"/>
      <c r="BU93" s="128"/>
      <c r="BV93" s="57"/>
      <c r="BW93" s="57"/>
      <c r="BX93" s="57"/>
      <c r="BY93" s="57"/>
      <c r="BZ93" s="57"/>
      <c r="CA93" s="57"/>
      <c r="CB93" s="57"/>
    </row>
    <row r="94" spans="1:80" ht="9" customHeight="1" thickBot="1" thickTop="1">
      <c r="A94" s="258"/>
      <c r="B94" s="259"/>
      <c r="C94" s="260"/>
      <c r="D94" s="145" t="s">
        <v>82</v>
      </c>
      <c r="E94" s="146" t="s">
        <v>207</v>
      </c>
      <c r="F94" s="314" t="s">
        <v>129</v>
      </c>
      <c r="G94" s="315"/>
      <c r="H94" s="315"/>
      <c r="I94" s="316"/>
      <c r="J94" s="434">
        <v>21</v>
      </c>
      <c r="K94" s="226">
        <v>17</v>
      </c>
      <c r="L94" s="227">
        <v>21</v>
      </c>
      <c r="M94" s="1"/>
      <c r="O94" s="1"/>
      <c r="P94" s="1"/>
      <c r="Q94" s="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I94" s="196"/>
      <c r="AJ94" s="194"/>
      <c r="AK94" s="194"/>
      <c r="AL94" s="195"/>
      <c r="AM94" s="147" t="s">
        <v>308</v>
      </c>
      <c r="AN94" s="148" t="s">
        <v>58</v>
      </c>
      <c r="AO94" s="318"/>
      <c r="AP94" s="318"/>
      <c r="AQ94" s="318"/>
      <c r="AR94" s="319"/>
      <c r="AS94" s="218">
        <v>21</v>
      </c>
      <c r="AT94" s="206">
        <v>17</v>
      </c>
      <c r="AU94" s="216">
        <v>21</v>
      </c>
      <c r="AV94" s="1"/>
      <c r="AX94" s="1"/>
      <c r="AY94" s="1"/>
      <c r="AZ94" s="13"/>
      <c r="BA94" s="13"/>
      <c r="BB94" s="13"/>
      <c r="BC94" s="55"/>
      <c r="BD94" s="55"/>
      <c r="BE94" s="54"/>
      <c r="BF94" s="54"/>
      <c r="BG94" s="54"/>
      <c r="BH94" s="54"/>
      <c r="BI94" s="59"/>
      <c r="BJ94" s="59"/>
      <c r="BK94" s="59"/>
      <c r="BL94" s="59"/>
      <c r="BM94" s="59"/>
      <c r="BN94" s="59"/>
      <c r="BO94" s="128"/>
      <c r="BP94" s="128"/>
      <c r="BQ94" s="128"/>
      <c r="BR94" s="128"/>
      <c r="BS94" s="128"/>
      <c r="BT94" s="128"/>
      <c r="BU94" s="128"/>
      <c r="BV94" s="57"/>
      <c r="BW94" s="57"/>
      <c r="BX94" s="57"/>
      <c r="BY94" s="57"/>
      <c r="BZ94" s="57"/>
      <c r="CA94" s="57"/>
      <c r="CB94" s="57"/>
    </row>
    <row r="95" spans="1:80" ht="9" customHeight="1" thickTop="1">
      <c r="A95" s="258"/>
      <c r="B95" s="259"/>
      <c r="C95" s="260"/>
      <c r="D95" s="147" t="s">
        <v>83</v>
      </c>
      <c r="E95" s="148" t="s">
        <v>207</v>
      </c>
      <c r="F95" s="317"/>
      <c r="G95" s="318"/>
      <c r="H95" s="318"/>
      <c r="I95" s="319"/>
      <c r="J95" s="55"/>
      <c r="K95" s="55"/>
      <c r="L95" s="55"/>
      <c r="M95" s="55"/>
      <c r="N95" s="13"/>
      <c r="O95" s="13"/>
      <c r="P95" s="13"/>
      <c r="Q95" s="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I95" s="196"/>
      <c r="AJ95" s="194"/>
      <c r="AK95" s="194"/>
      <c r="AL95" s="195"/>
      <c r="AM95" s="88"/>
      <c r="AN95" s="141"/>
      <c r="AO95" s="137"/>
      <c r="AP95" s="137"/>
      <c r="AQ95" s="137"/>
      <c r="AR95" s="137"/>
      <c r="AS95" s="1"/>
      <c r="AT95" s="1"/>
      <c r="AU95" s="120"/>
      <c r="AV95" s="103"/>
      <c r="AW95" s="103"/>
      <c r="AX95" s="112"/>
      <c r="AY95" s="471"/>
      <c r="BA95" s="13"/>
      <c r="BB95" s="13"/>
      <c r="BC95" s="13"/>
      <c r="BD95" s="55"/>
      <c r="BE95" s="54"/>
      <c r="BF95" s="54"/>
      <c r="BG95" s="54"/>
      <c r="BH95" s="54"/>
      <c r="BI95" s="59"/>
      <c r="BJ95" s="59"/>
      <c r="BK95" s="59"/>
      <c r="BL95" s="59"/>
      <c r="BM95" s="59"/>
      <c r="BN95" s="59"/>
      <c r="BO95" s="128"/>
      <c r="BP95" s="128"/>
      <c r="BQ95" s="128"/>
      <c r="BR95" s="128"/>
      <c r="BS95" s="128"/>
      <c r="BT95" s="128"/>
      <c r="BU95" s="128"/>
      <c r="BV95" s="57"/>
      <c r="BW95" s="57"/>
      <c r="BX95" s="57"/>
      <c r="BY95" s="57"/>
      <c r="BZ95" s="57"/>
      <c r="CA95" s="57"/>
      <c r="CB95" s="57"/>
    </row>
    <row r="96" spans="1:80" ht="9" customHeight="1" thickBot="1">
      <c r="A96" s="258"/>
      <c r="B96" s="259"/>
      <c r="C96" s="260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I96" s="196"/>
      <c r="AJ96" s="194"/>
      <c r="AK96" s="194"/>
      <c r="AL96" s="195"/>
      <c r="AM96" s="145" t="s">
        <v>317</v>
      </c>
      <c r="AN96" s="146" t="s">
        <v>378</v>
      </c>
      <c r="AO96" s="314" t="s">
        <v>171</v>
      </c>
      <c r="AP96" s="315"/>
      <c r="AQ96" s="315"/>
      <c r="AR96" s="316"/>
      <c r="AS96" s="151">
        <v>15</v>
      </c>
      <c r="AT96" s="151">
        <v>21</v>
      </c>
      <c r="AU96" s="152">
        <v>12</v>
      </c>
      <c r="AV96" s="1"/>
      <c r="AW96" s="1"/>
      <c r="AX96" s="13"/>
      <c r="AY96" s="471"/>
      <c r="BA96" s="13"/>
      <c r="BB96" s="1"/>
      <c r="BC96" s="1"/>
      <c r="BD96" s="55"/>
      <c r="BE96" s="88"/>
      <c r="BF96" s="54"/>
      <c r="BG96" s="54"/>
      <c r="BH96" s="54"/>
      <c r="BI96" s="59"/>
      <c r="BJ96" s="59"/>
      <c r="BK96" s="59"/>
      <c r="BL96" s="59"/>
      <c r="BM96" s="59"/>
      <c r="BN96" s="59"/>
      <c r="BO96" s="128"/>
      <c r="BP96" s="128"/>
      <c r="BQ96" s="128"/>
      <c r="BR96" s="128"/>
      <c r="BS96" s="128"/>
      <c r="BT96" s="128"/>
      <c r="BU96" s="128"/>
      <c r="BV96" s="57"/>
      <c r="BW96" s="57"/>
      <c r="BX96" s="57"/>
      <c r="BY96" s="57"/>
      <c r="BZ96" s="57"/>
      <c r="CA96" s="57"/>
      <c r="CB96" s="57"/>
    </row>
    <row r="97" spans="1:80" ht="9" customHeight="1">
      <c r="A97" s="258"/>
      <c r="B97" s="259"/>
      <c r="C97" s="260"/>
      <c r="D97" s="297" t="s">
        <v>52</v>
      </c>
      <c r="E97" s="298"/>
      <c r="F97" s="301" t="str">
        <f>D99</f>
        <v>秦亮平</v>
      </c>
      <c r="G97" s="302"/>
      <c r="H97" s="302"/>
      <c r="I97" s="303"/>
      <c r="J97" s="304" t="str">
        <f>D102</f>
        <v>大久保宏茂</v>
      </c>
      <c r="K97" s="302"/>
      <c r="L97" s="302"/>
      <c r="M97" s="303"/>
      <c r="N97" s="304" t="str">
        <f>D105</f>
        <v>龍田克彦</v>
      </c>
      <c r="O97" s="302"/>
      <c r="P97" s="302"/>
      <c r="Q97" s="303"/>
      <c r="R97" s="304" t="str">
        <f>D108</f>
        <v>定岡宏幸</v>
      </c>
      <c r="S97" s="302"/>
      <c r="T97" s="302"/>
      <c r="U97" s="372"/>
      <c r="V97" s="282" t="s">
        <v>60</v>
      </c>
      <c r="W97" s="283"/>
      <c r="X97" s="283"/>
      <c r="Y97" s="284"/>
      <c r="Z97" s="54"/>
      <c r="AA97" s="287" t="s">
        <v>66</v>
      </c>
      <c r="AB97" s="289"/>
      <c r="AC97" s="287" t="s">
        <v>67</v>
      </c>
      <c r="AD97" s="288"/>
      <c r="AE97" s="289"/>
      <c r="AF97" s="368" t="s">
        <v>68</v>
      </c>
      <c r="AG97" s="369"/>
      <c r="AH97" s="370"/>
      <c r="AI97" s="196"/>
      <c r="AJ97" s="194"/>
      <c r="AK97" s="194"/>
      <c r="AL97" s="195"/>
      <c r="AM97" s="147" t="s">
        <v>318</v>
      </c>
      <c r="AN97" s="148" t="s">
        <v>379</v>
      </c>
      <c r="AO97" s="317"/>
      <c r="AP97" s="318"/>
      <c r="AQ97" s="318"/>
      <c r="AR97" s="319"/>
      <c r="AS97" s="1"/>
      <c r="AT97" s="1"/>
      <c r="AU97" s="1"/>
      <c r="AV97" s="153">
        <v>12</v>
      </c>
      <c r="AW97" s="153">
        <v>16</v>
      </c>
      <c r="AX97" s="154"/>
      <c r="AY97" s="471"/>
      <c r="BA97" s="54"/>
      <c r="BB97" s="54"/>
      <c r="BC97" s="54"/>
      <c r="BD97" s="54"/>
      <c r="BE97" s="54"/>
      <c r="BF97" s="54"/>
      <c r="BG97" s="54"/>
      <c r="BH97" s="54"/>
      <c r="BI97" s="54"/>
      <c r="BJ97" s="59"/>
      <c r="BK97" s="59"/>
      <c r="BL97" s="59"/>
      <c r="BM97" s="59"/>
      <c r="BN97" s="59"/>
      <c r="BO97" s="128"/>
      <c r="BP97" s="128"/>
      <c r="BQ97" s="128"/>
      <c r="BR97" s="128"/>
      <c r="BS97" s="128"/>
      <c r="BT97" s="128"/>
      <c r="BU97" s="128"/>
      <c r="BV97" s="57"/>
      <c r="BW97" s="57"/>
      <c r="BX97" s="57"/>
      <c r="BY97" s="57"/>
      <c r="BZ97" s="57"/>
      <c r="CA97" s="57"/>
      <c r="CB97" s="57"/>
    </row>
    <row r="98" spans="1:80" ht="9" customHeight="1" thickBot="1">
      <c r="A98" s="258"/>
      <c r="B98" s="259"/>
      <c r="C98" s="260"/>
      <c r="D98" s="299"/>
      <c r="E98" s="300"/>
      <c r="F98" s="290" t="str">
        <f>D100</f>
        <v>三浦翔太</v>
      </c>
      <c r="G98" s="291"/>
      <c r="H98" s="291"/>
      <c r="I98" s="292"/>
      <c r="J98" s="293" t="str">
        <f>D103</f>
        <v>久保敬志</v>
      </c>
      <c r="K98" s="291"/>
      <c r="L98" s="291"/>
      <c r="M98" s="292"/>
      <c r="N98" s="293" t="str">
        <f>D106</f>
        <v>藤井早苗</v>
      </c>
      <c r="O98" s="291"/>
      <c r="P98" s="291"/>
      <c r="Q98" s="292"/>
      <c r="R98" s="293" t="str">
        <f>D109</f>
        <v>長原由純</v>
      </c>
      <c r="S98" s="291"/>
      <c r="T98" s="291"/>
      <c r="U98" s="371"/>
      <c r="V98" s="294" t="s">
        <v>61</v>
      </c>
      <c r="W98" s="295"/>
      <c r="X98" s="295"/>
      <c r="Y98" s="296"/>
      <c r="Z98" s="54"/>
      <c r="AA98" s="62" t="s">
        <v>69</v>
      </c>
      <c r="AB98" s="63" t="s">
        <v>70</v>
      </c>
      <c r="AC98" s="62" t="s">
        <v>40</v>
      </c>
      <c r="AD98" s="63" t="s">
        <v>71</v>
      </c>
      <c r="AE98" s="64" t="s">
        <v>72</v>
      </c>
      <c r="AF98" s="63" t="s">
        <v>103</v>
      </c>
      <c r="AG98" s="63" t="s">
        <v>71</v>
      </c>
      <c r="AH98" s="64" t="s">
        <v>72</v>
      </c>
      <c r="AI98" s="196"/>
      <c r="AJ98" s="194"/>
      <c r="AK98" s="194"/>
      <c r="AL98" s="195"/>
      <c r="AM98" s="88"/>
      <c r="AN98" s="141"/>
      <c r="AO98" s="137"/>
      <c r="AP98" s="137"/>
      <c r="AQ98" s="137"/>
      <c r="AR98" s="137"/>
      <c r="AS98" s="1"/>
      <c r="AT98" s="1"/>
      <c r="AU98" s="1"/>
      <c r="AV98" s="1"/>
      <c r="AW98" s="1"/>
      <c r="AX98" s="13"/>
      <c r="AY98" s="471"/>
      <c r="BA98" s="54"/>
      <c r="BB98" s="54"/>
      <c r="BC98" s="54"/>
      <c r="BD98" s="54"/>
      <c r="BE98" s="54"/>
      <c r="BF98" s="54"/>
      <c r="BG98" s="54"/>
      <c r="BH98" s="54"/>
      <c r="BI98" s="54"/>
      <c r="BJ98" s="59"/>
      <c r="BK98" s="59"/>
      <c r="BL98" s="59"/>
      <c r="BM98" s="59"/>
      <c r="BN98" s="59"/>
      <c r="BO98" s="128"/>
      <c r="BP98" s="128"/>
      <c r="BQ98" s="128"/>
      <c r="BR98" s="128"/>
      <c r="BS98" s="128"/>
      <c r="BT98" s="128"/>
      <c r="BU98" s="128"/>
      <c r="BV98" s="57"/>
      <c r="BW98" s="57"/>
      <c r="BX98" s="57"/>
      <c r="BY98" s="57"/>
      <c r="BZ98" s="57"/>
      <c r="CA98" s="57"/>
      <c r="CB98" s="57"/>
    </row>
    <row r="99" spans="1:80" ht="9" customHeight="1" thickBot="1" thickTop="1">
      <c r="A99" s="258"/>
      <c r="B99" s="259"/>
      <c r="C99" s="260"/>
      <c r="D99" s="2" t="s">
        <v>182</v>
      </c>
      <c r="E99" s="3" t="s">
        <v>203</v>
      </c>
      <c r="F99" s="361"/>
      <c r="G99" s="362"/>
      <c r="H99" s="362"/>
      <c r="I99" s="363"/>
      <c r="J99" s="157">
        <v>21</v>
      </c>
      <c r="K99" s="41" t="str">
        <f>IF(J99="","","-")</f>
        <v>-</v>
      </c>
      <c r="L99" s="164">
        <v>15</v>
      </c>
      <c r="M99" s="366" t="str">
        <f>IF(J99&lt;&gt;"",IF(J99&gt;L99,IF(J100&gt;L100,"○",IF(J101&gt;L101,"○","×")),IF(J100&gt;L100,IF(J101&gt;L101,"○","×"),"×")),"")</f>
        <v>×</v>
      </c>
      <c r="N99" s="157">
        <v>24</v>
      </c>
      <c r="O99" s="42" t="str">
        <f aca="true" t="shared" si="16" ref="O99:O104">IF(N99="","","-")</f>
        <v>-</v>
      </c>
      <c r="P99" s="167">
        <v>22</v>
      </c>
      <c r="Q99" s="366" t="str">
        <f>IF(N99&lt;&gt;"",IF(N99&gt;P99,IF(N100&gt;P100,"○",IF(N101&gt;P101,"○","×")),IF(N100&gt;P100,IF(N101&gt;P101,"○","×"),"×")),"")</f>
        <v>○</v>
      </c>
      <c r="R99" s="168">
        <v>21</v>
      </c>
      <c r="S99" s="42" t="str">
        <f aca="true" t="shared" si="17" ref="S99:S107">IF(R99="","","-")</f>
        <v>-</v>
      </c>
      <c r="T99" s="164">
        <v>10</v>
      </c>
      <c r="U99" s="367" t="str">
        <f>IF(R99&lt;&gt;"",IF(R99&gt;T99,IF(R100&gt;T100,"○",IF(R101&gt;T101,"○","×")),IF(R100&gt;T100,IF(R101&gt;T101,"○","×"),"×")),"")</f>
        <v>○</v>
      </c>
      <c r="V99" s="354" t="s">
        <v>146</v>
      </c>
      <c r="W99" s="355"/>
      <c r="X99" s="355"/>
      <c r="Y99" s="356"/>
      <c r="Z99" s="135"/>
      <c r="AA99" s="75"/>
      <c r="AB99" s="76"/>
      <c r="AC99" s="60"/>
      <c r="AD99" s="61"/>
      <c r="AE99" s="70"/>
      <c r="AF99" s="76"/>
      <c r="AG99" s="76"/>
      <c r="AH99" s="77"/>
      <c r="AI99" s="196"/>
      <c r="AJ99" s="194"/>
      <c r="AK99" s="194"/>
      <c r="AL99" s="195"/>
      <c r="AM99" s="145" t="s">
        <v>437</v>
      </c>
      <c r="AN99" s="146" t="s">
        <v>169</v>
      </c>
      <c r="AO99" s="305" t="s">
        <v>172</v>
      </c>
      <c r="AP99" s="306"/>
      <c r="AQ99" s="306"/>
      <c r="AR99" s="307"/>
      <c r="AS99" s="1"/>
      <c r="AT99" s="1"/>
      <c r="AU99" s="1"/>
      <c r="AV99" s="153">
        <v>21</v>
      </c>
      <c r="AW99" s="153">
        <v>21</v>
      </c>
      <c r="AX99" s="224"/>
      <c r="AY99" s="472"/>
      <c r="AZ99" s="473"/>
      <c r="BB99" s="54"/>
      <c r="BC99" s="54"/>
      <c r="BD99" s="54"/>
      <c r="BE99" s="54"/>
      <c r="BF99" s="54"/>
      <c r="BG99" s="54"/>
      <c r="BH99" s="54"/>
      <c r="BI99" s="54"/>
      <c r="BJ99" s="59"/>
      <c r="BK99" s="59"/>
      <c r="BL99" s="59"/>
      <c r="BM99" s="59"/>
      <c r="BN99" s="59"/>
      <c r="BO99" s="128"/>
      <c r="BP99" s="128"/>
      <c r="BQ99" s="128"/>
      <c r="BR99" s="128"/>
      <c r="BS99" s="128"/>
      <c r="BT99" s="128"/>
      <c r="BU99" s="128"/>
      <c r="BV99" s="57"/>
      <c r="BW99" s="57"/>
      <c r="BX99" s="57"/>
      <c r="BY99" s="57"/>
      <c r="BZ99" s="57"/>
      <c r="CA99" s="57"/>
      <c r="CB99" s="57"/>
    </row>
    <row r="100" spans="1:80" ht="9" customHeight="1" thickTop="1">
      <c r="A100" s="258"/>
      <c r="B100" s="259"/>
      <c r="C100" s="260"/>
      <c r="D100" s="2" t="s">
        <v>183</v>
      </c>
      <c r="E100" s="3" t="s">
        <v>203</v>
      </c>
      <c r="F100" s="364"/>
      <c r="G100" s="341"/>
      <c r="H100" s="341"/>
      <c r="I100" s="348"/>
      <c r="J100" s="157">
        <v>19</v>
      </c>
      <c r="K100" s="41" t="str">
        <f>IF(J100="","","-")</f>
        <v>-</v>
      </c>
      <c r="L100" s="165">
        <v>21</v>
      </c>
      <c r="M100" s="358"/>
      <c r="N100" s="157">
        <v>21</v>
      </c>
      <c r="O100" s="41" t="str">
        <f t="shared" si="16"/>
        <v>-</v>
      </c>
      <c r="P100" s="164">
        <v>17</v>
      </c>
      <c r="Q100" s="358"/>
      <c r="R100" s="157">
        <v>21</v>
      </c>
      <c r="S100" s="41" t="str">
        <f t="shared" si="17"/>
        <v>-</v>
      </c>
      <c r="T100" s="164">
        <v>15</v>
      </c>
      <c r="U100" s="352"/>
      <c r="V100" s="331"/>
      <c r="W100" s="332"/>
      <c r="X100" s="332"/>
      <c r="Y100" s="333"/>
      <c r="Z100" s="135"/>
      <c r="AA100" s="75">
        <f>COUNTIF(F99:U101,"○")</f>
        <v>2</v>
      </c>
      <c r="AB100" s="76">
        <f>COUNTIF(F99:U101,"×")</f>
        <v>1</v>
      </c>
      <c r="AC100" s="72">
        <f>(IF((F99&gt;H99),1,0))+(IF((F100&gt;H100),1,0))+(IF((F101&gt;H101),1,0))+(IF((J99&gt;L99),1,0))+(IF((J100&gt;L100),1,0))+(IF((J101&gt;L101),1,0))+(IF((N99&gt;P99),1,0))+(IF((N100&gt;P100),1,0))+(IF((N101&gt;P101),1,0))+(IF((R99&gt;T99),1,0))+(IF((R100&gt;T100),1,0))+(IF((R101&gt;T101),1,0))</f>
        <v>5</v>
      </c>
      <c r="AD100" s="73">
        <f>(IF((F99&lt;H99),1,0))+(IF((F100&lt;H100),1,0))+(IF((F101&lt;H101),1,0))+(IF((J99&lt;L99),1,0))+(IF((J100&lt;L100),1,0))+(IF((J101&lt;L101),1,0))+(IF((N99&lt;P99),1,0))+(IF((N100&lt;P100),1,0))+(IF((N101&lt;P101),1,0))+(IF((R99&lt;T99),1,0))+(IF((R100&lt;T100),1,0))+(IF((R101&lt;T101),1,0))</f>
        <v>2</v>
      </c>
      <c r="AE100" s="74">
        <f>AC100-AD100</f>
        <v>3</v>
      </c>
      <c r="AF100" s="76">
        <f>SUM(F99:F101,J99:J101,N99:N101,R99:R101)</f>
        <v>145</v>
      </c>
      <c r="AG100" s="76">
        <f>SUM(H99:H101,L99:L101,P99:P101,T99:T101)</f>
        <v>121</v>
      </c>
      <c r="AH100" s="77">
        <f>AF100-AG100</f>
        <v>24</v>
      </c>
      <c r="AI100" s="196"/>
      <c r="AJ100" s="194"/>
      <c r="AK100" s="194"/>
      <c r="AL100" s="195"/>
      <c r="AM100" s="147" t="s">
        <v>309</v>
      </c>
      <c r="AN100" s="148" t="s">
        <v>394</v>
      </c>
      <c r="AO100" s="308"/>
      <c r="AP100" s="309"/>
      <c r="AQ100" s="309"/>
      <c r="AR100" s="310"/>
      <c r="AS100" s="432">
        <v>21</v>
      </c>
      <c r="AT100" s="206">
        <v>22</v>
      </c>
      <c r="AU100" s="216">
        <v>21</v>
      </c>
      <c r="AV100" s="1"/>
      <c r="AW100" s="1"/>
      <c r="AX100" s="220"/>
      <c r="AY100" s="94"/>
      <c r="AZ100" s="474"/>
      <c r="BB100" s="54"/>
      <c r="BC100" s="54"/>
      <c r="BD100" s="54"/>
      <c r="BE100" s="54"/>
      <c r="BF100" s="54"/>
      <c r="BG100" s="54"/>
      <c r="BH100" s="54"/>
      <c r="BI100" s="54"/>
      <c r="BJ100" s="59"/>
      <c r="BK100" s="59"/>
      <c r="BL100" s="59"/>
      <c r="BM100" s="59"/>
      <c r="BN100" s="59"/>
      <c r="BO100" s="128"/>
      <c r="BP100" s="128"/>
      <c r="BQ100" s="128"/>
      <c r="BR100" s="128"/>
      <c r="BS100" s="128"/>
      <c r="BT100" s="128"/>
      <c r="BU100" s="128"/>
      <c r="BV100" s="57"/>
      <c r="BW100" s="57"/>
      <c r="BX100" s="57"/>
      <c r="BY100" s="57"/>
      <c r="BZ100" s="57"/>
      <c r="CA100" s="57"/>
      <c r="CB100" s="57"/>
    </row>
    <row r="101" spans="1:80" ht="9" customHeight="1" thickBot="1">
      <c r="A101" s="258"/>
      <c r="B101" s="259"/>
      <c r="C101" s="260"/>
      <c r="D101" s="7"/>
      <c r="E101" s="8"/>
      <c r="F101" s="365"/>
      <c r="G101" s="350"/>
      <c r="H101" s="350"/>
      <c r="I101" s="351"/>
      <c r="J101" s="159">
        <v>18</v>
      </c>
      <c r="K101" s="41" t="str">
        <f>IF(J101="","","-")</f>
        <v>-</v>
      </c>
      <c r="L101" s="166">
        <v>21</v>
      </c>
      <c r="M101" s="359"/>
      <c r="N101" s="159"/>
      <c r="O101" s="43">
        <f t="shared" si="16"/>
      </c>
      <c r="P101" s="166"/>
      <c r="Q101" s="358"/>
      <c r="R101" s="159"/>
      <c r="S101" s="43">
        <f t="shared" si="17"/>
      </c>
      <c r="T101" s="166"/>
      <c r="U101" s="352"/>
      <c r="V101" s="35">
        <f>AA100</f>
        <v>2</v>
      </c>
      <c r="W101" s="36" t="s">
        <v>102</v>
      </c>
      <c r="X101" s="36">
        <f>AB100</f>
        <v>1</v>
      </c>
      <c r="Y101" s="37" t="s">
        <v>70</v>
      </c>
      <c r="Z101" s="135"/>
      <c r="AA101" s="75"/>
      <c r="AB101" s="76"/>
      <c r="AC101" s="75"/>
      <c r="AD101" s="76"/>
      <c r="AE101" s="77"/>
      <c r="AF101" s="76"/>
      <c r="AG101" s="76"/>
      <c r="AH101" s="77"/>
      <c r="AI101" s="196"/>
      <c r="AJ101" s="194"/>
      <c r="AK101" s="194"/>
      <c r="AL101" s="195"/>
      <c r="AM101" s="88"/>
      <c r="AN101" s="142"/>
      <c r="AO101" s="137"/>
      <c r="AP101" s="137"/>
      <c r="AQ101" s="137"/>
      <c r="AR101" s="137"/>
      <c r="AS101" s="1"/>
      <c r="AT101" s="1"/>
      <c r="AU101" s="217"/>
      <c r="AV101" s="105"/>
      <c r="AW101" s="105"/>
      <c r="AX101" s="225"/>
      <c r="AY101" s="94"/>
      <c r="AZ101" s="474"/>
      <c r="BB101" s="54"/>
      <c r="BC101" s="54"/>
      <c r="BD101" s="54"/>
      <c r="BE101" s="54"/>
      <c r="BF101" s="54"/>
      <c r="BG101" s="54"/>
      <c r="BH101" s="54"/>
      <c r="BI101" s="54"/>
      <c r="BJ101" s="59"/>
      <c r="BK101" s="59"/>
      <c r="BL101" s="59"/>
      <c r="BM101" s="59"/>
      <c r="BN101" s="59"/>
      <c r="BO101" s="128"/>
      <c r="BP101" s="128"/>
      <c r="BQ101" s="128"/>
      <c r="BR101" s="128"/>
      <c r="BS101" s="128"/>
      <c r="BT101" s="128"/>
      <c r="BU101" s="128"/>
      <c r="BV101" s="57"/>
      <c r="BW101" s="57"/>
      <c r="BX101" s="57"/>
      <c r="BY101" s="57"/>
      <c r="BZ101" s="57"/>
      <c r="CA101" s="57"/>
      <c r="CB101" s="57"/>
    </row>
    <row r="102" spans="1:80" ht="9" customHeight="1" thickTop="1">
      <c r="A102" s="258"/>
      <c r="B102" s="259"/>
      <c r="C102" s="260"/>
      <c r="D102" s="2" t="s">
        <v>89</v>
      </c>
      <c r="E102" s="11" t="s">
        <v>204</v>
      </c>
      <c r="F102" s="44">
        <f>IF(L99="","",L99)</f>
        <v>15</v>
      </c>
      <c r="G102" s="41" t="str">
        <f aca="true" t="shared" si="18" ref="G102:G110">IF(F102="","","-")</f>
        <v>-</v>
      </c>
      <c r="H102" s="45">
        <f>IF(J99="","",J99)</f>
        <v>21</v>
      </c>
      <c r="I102" s="334" t="str">
        <f>IF(M99="","",IF(M99="○","×",IF(M99="×","○")))</f>
        <v>○</v>
      </c>
      <c r="J102" s="337"/>
      <c r="K102" s="338"/>
      <c r="L102" s="338"/>
      <c r="M102" s="347"/>
      <c r="N102" s="157">
        <v>15</v>
      </c>
      <c r="O102" s="41" t="str">
        <f t="shared" si="16"/>
        <v>-</v>
      </c>
      <c r="P102" s="164">
        <v>21</v>
      </c>
      <c r="Q102" s="357" t="str">
        <f>IF(N102&lt;&gt;"",IF(N102&gt;P102,IF(N103&gt;P103,"○",IF(N104&gt;P104,"○","×")),IF(N103&gt;P103,IF(N104&gt;P104,"○","×"),"×")),"")</f>
        <v>×</v>
      </c>
      <c r="R102" s="157">
        <v>21</v>
      </c>
      <c r="S102" s="41" t="str">
        <f t="shared" si="17"/>
        <v>-</v>
      </c>
      <c r="T102" s="164">
        <v>8</v>
      </c>
      <c r="U102" s="360" t="str">
        <f>IF(R102&lt;&gt;"",IF(R102&gt;T102,IF(R103&gt;T103,"○",IF(R104&gt;T104,"○","×")),IF(R103&gt;T103,IF(R104&gt;T104,"○","×"),"×")),"")</f>
        <v>○</v>
      </c>
      <c r="V102" s="328" t="s">
        <v>142</v>
      </c>
      <c r="W102" s="329"/>
      <c r="X102" s="329"/>
      <c r="Y102" s="330"/>
      <c r="Z102" s="135"/>
      <c r="AA102" s="60"/>
      <c r="AB102" s="61"/>
      <c r="AC102" s="60"/>
      <c r="AD102" s="61"/>
      <c r="AE102" s="70"/>
      <c r="AF102" s="61"/>
      <c r="AG102" s="61"/>
      <c r="AH102" s="70"/>
      <c r="AI102" s="196"/>
      <c r="AJ102" s="194"/>
      <c r="AK102" s="194"/>
      <c r="AL102" s="195"/>
      <c r="AM102" s="145" t="s">
        <v>96</v>
      </c>
      <c r="AN102" s="146" t="s">
        <v>58</v>
      </c>
      <c r="AO102" s="314" t="s">
        <v>173</v>
      </c>
      <c r="AP102" s="315"/>
      <c r="AQ102" s="315"/>
      <c r="AR102" s="316"/>
      <c r="AS102" s="158">
        <v>14</v>
      </c>
      <c r="AT102" s="151">
        <v>24</v>
      </c>
      <c r="AU102" s="152">
        <v>14</v>
      </c>
      <c r="AV102" s="1"/>
      <c r="AW102" s="1"/>
      <c r="AX102" s="13"/>
      <c r="AY102" s="94"/>
      <c r="AZ102" s="474"/>
      <c r="BB102" s="54"/>
      <c r="BC102" s="54"/>
      <c r="BD102" s="54"/>
      <c r="BE102" s="54"/>
      <c r="BF102" s="54"/>
      <c r="BG102" s="54"/>
      <c r="BH102" s="54"/>
      <c r="BI102" s="54"/>
      <c r="BJ102" s="59"/>
      <c r="BK102" s="59"/>
      <c r="BL102" s="59"/>
      <c r="BM102" s="59"/>
      <c r="BN102" s="59"/>
      <c r="BO102" s="128"/>
      <c r="BP102" s="128"/>
      <c r="BQ102" s="128"/>
      <c r="BR102" s="128"/>
      <c r="BS102" s="128"/>
      <c r="BT102" s="128"/>
      <c r="BU102" s="128"/>
      <c r="BV102" s="57"/>
      <c r="BW102" s="57"/>
      <c r="BX102" s="57"/>
      <c r="BY102" s="57"/>
      <c r="BZ102" s="57"/>
      <c r="CA102" s="57"/>
      <c r="CB102" s="57"/>
    </row>
    <row r="103" spans="1:80" ht="9" customHeight="1">
      <c r="A103" s="258"/>
      <c r="B103" s="259"/>
      <c r="C103" s="260"/>
      <c r="D103" s="2" t="s">
        <v>90</v>
      </c>
      <c r="E103" s="3" t="s">
        <v>204</v>
      </c>
      <c r="F103" s="44">
        <f>IF(L100="","",L100)</f>
        <v>21</v>
      </c>
      <c r="G103" s="41" t="str">
        <f t="shared" si="18"/>
        <v>-</v>
      </c>
      <c r="H103" s="45">
        <f>IF(J100="","",J100)</f>
        <v>19</v>
      </c>
      <c r="I103" s="335" t="str">
        <f>IF(K100="","",K100)</f>
        <v>-</v>
      </c>
      <c r="J103" s="340"/>
      <c r="K103" s="341"/>
      <c r="L103" s="341"/>
      <c r="M103" s="348"/>
      <c r="N103" s="157">
        <v>13</v>
      </c>
      <c r="O103" s="41" t="str">
        <f t="shared" si="16"/>
        <v>-</v>
      </c>
      <c r="P103" s="164">
        <v>21</v>
      </c>
      <c r="Q103" s="358"/>
      <c r="R103" s="157">
        <v>17</v>
      </c>
      <c r="S103" s="41" t="str">
        <f t="shared" si="17"/>
        <v>-</v>
      </c>
      <c r="T103" s="164">
        <v>21</v>
      </c>
      <c r="U103" s="352"/>
      <c r="V103" s="331"/>
      <c r="W103" s="332"/>
      <c r="X103" s="332"/>
      <c r="Y103" s="333"/>
      <c r="Z103" s="135"/>
      <c r="AA103" s="75">
        <f>COUNTIF(F102:U104,"○")</f>
        <v>2</v>
      </c>
      <c r="AB103" s="76">
        <f>COUNTIF(F102:U104,"×")</f>
        <v>1</v>
      </c>
      <c r="AC103" s="72">
        <f>(IF((F102&gt;H102),1,0))+(IF((F103&gt;H103),1,0))+(IF((F104&gt;H104),1,0))+(IF((J102&gt;L102),1,0))+(IF((J103&gt;L103),1,0))+(IF((J104&gt;L104),1,0))+(IF((N102&gt;P102),1,0))+(IF((N103&gt;P103),1,0))+(IF((N104&gt;P104),1,0))+(IF((R102&gt;T102),1,0))+(IF((R103&gt;T103),1,0))+(IF((R104&gt;T104),1,0))</f>
        <v>4</v>
      </c>
      <c r="AD103" s="73">
        <f>(IF((F102&lt;H102),1,0))+(IF((F103&lt;H103),1,0))+(IF((F104&lt;H104),1,0))+(IF((J102&lt;L102),1,0))+(IF((J103&lt;L103),1,0))+(IF((J104&lt;L104),1,0))+(IF((N102&lt;P102),1,0))+(IF((N103&lt;P103),1,0))+(IF((N104&lt;P104),1,0))+(IF((R102&lt;T102),1,0))+(IF((R103&lt;T103),1,0))+(IF((R104&lt;T104),1,0))</f>
        <v>4</v>
      </c>
      <c r="AE103" s="74">
        <f>AC103-AD103</f>
        <v>0</v>
      </c>
      <c r="AF103" s="76">
        <f>SUM(F102:F104,J102:J104,N102:N104,R102:R104)</f>
        <v>144</v>
      </c>
      <c r="AG103" s="76">
        <f>SUM(H102:H104,L102:L104,P102:P104,T102:T104)</f>
        <v>136</v>
      </c>
      <c r="AH103" s="77">
        <f>AF103-AG103</f>
        <v>8</v>
      </c>
      <c r="AI103" s="196"/>
      <c r="AJ103" s="194"/>
      <c r="AK103" s="194"/>
      <c r="AL103" s="195"/>
      <c r="AM103" s="147" t="s">
        <v>95</v>
      </c>
      <c r="AN103" s="148" t="s">
        <v>58</v>
      </c>
      <c r="AO103" s="317"/>
      <c r="AP103" s="318"/>
      <c r="AQ103" s="318"/>
      <c r="AR103" s="319"/>
      <c r="AS103" s="55"/>
      <c r="AT103" s="55"/>
      <c r="AU103" s="55"/>
      <c r="AV103" s="13"/>
      <c r="AW103" s="13"/>
      <c r="AX103" s="13"/>
      <c r="AY103" s="94"/>
      <c r="AZ103" s="220"/>
      <c r="BB103" s="13"/>
      <c r="BC103" s="13"/>
      <c r="BD103" s="13"/>
      <c r="BE103" s="88" t="s">
        <v>56</v>
      </c>
      <c r="BF103" s="88"/>
      <c r="BG103" s="54"/>
      <c r="BH103" s="54"/>
      <c r="BI103" s="54"/>
      <c r="BJ103" s="59"/>
      <c r="BK103" s="59"/>
      <c r="BL103" s="59"/>
      <c r="BM103" s="59"/>
      <c r="BN103" s="59"/>
      <c r="BO103" s="128"/>
      <c r="BP103" s="128"/>
      <c r="BQ103" s="128"/>
      <c r="BR103" s="128"/>
      <c r="BS103" s="128"/>
      <c r="BT103" s="128"/>
      <c r="BU103" s="128"/>
      <c r="BV103" s="57"/>
      <c r="BW103" s="57"/>
      <c r="BX103" s="57"/>
      <c r="BY103" s="57"/>
      <c r="BZ103" s="57"/>
      <c r="CA103" s="57"/>
      <c r="CB103" s="57"/>
    </row>
    <row r="104" spans="1:80" ht="9" customHeight="1" thickBot="1">
      <c r="A104" s="258"/>
      <c r="B104" s="259"/>
      <c r="C104" s="260"/>
      <c r="D104" s="7"/>
      <c r="E104" s="17"/>
      <c r="F104" s="47">
        <f>IF(L101="","",L101)</f>
        <v>21</v>
      </c>
      <c r="G104" s="41" t="str">
        <f t="shared" si="18"/>
        <v>-</v>
      </c>
      <c r="H104" s="48">
        <f>IF(J101="","",J101)</f>
        <v>18</v>
      </c>
      <c r="I104" s="346" t="str">
        <f>IF(K101="","",K101)</f>
        <v>-</v>
      </c>
      <c r="J104" s="349"/>
      <c r="K104" s="350"/>
      <c r="L104" s="350"/>
      <c r="M104" s="351"/>
      <c r="N104" s="159"/>
      <c r="O104" s="41">
        <f t="shared" si="16"/>
      </c>
      <c r="P104" s="166"/>
      <c r="Q104" s="359"/>
      <c r="R104" s="159">
        <v>21</v>
      </c>
      <c r="S104" s="43" t="str">
        <f t="shared" si="17"/>
        <v>-</v>
      </c>
      <c r="T104" s="166">
        <v>7</v>
      </c>
      <c r="U104" s="353"/>
      <c r="V104" s="35">
        <f>AA103</f>
        <v>2</v>
      </c>
      <c r="W104" s="36" t="s">
        <v>102</v>
      </c>
      <c r="X104" s="36">
        <f>AB103</f>
        <v>1</v>
      </c>
      <c r="Y104" s="37" t="s">
        <v>70</v>
      </c>
      <c r="Z104" s="135"/>
      <c r="AA104" s="83"/>
      <c r="AB104" s="84"/>
      <c r="AC104" s="83"/>
      <c r="AD104" s="84"/>
      <c r="AE104" s="85"/>
      <c r="AF104" s="84"/>
      <c r="AG104" s="84"/>
      <c r="AH104" s="85"/>
      <c r="AI104" s="196"/>
      <c r="AJ104" s="194"/>
      <c r="AK104" s="194"/>
      <c r="AL104" s="195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94"/>
      <c r="AZ104" s="220"/>
      <c r="BA104" s="221">
        <v>21</v>
      </c>
      <c r="BB104" s="226">
        <v>21</v>
      </c>
      <c r="BC104" s="226"/>
      <c r="BD104" s="55"/>
      <c r="BE104" s="320" t="s">
        <v>439</v>
      </c>
      <c r="BF104" s="321"/>
      <c r="BG104" s="321"/>
      <c r="BH104" s="321"/>
      <c r="BI104" s="321"/>
      <c r="BJ104" s="321" t="s">
        <v>441</v>
      </c>
      <c r="BK104" s="321"/>
      <c r="BL104" s="321"/>
      <c r="BM104" s="321"/>
      <c r="BN104" s="322"/>
      <c r="BO104" s="128"/>
      <c r="BP104" s="128"/>
      <c r="BQ104" s="128"/>
      <c r="BR104" s="128"/>
      <c r="BS104" s="128"/>
      <c r="BT104" s="128"/>
      <c r="BU104" s="128"/>
      <c r="BV104" s="57"/>
      <c r="BW104" s="57"/>
      <c r="BX104" s="57"/>
      <c r="BY104" s="57"/>
      <c r="BZ104" s="57"/>
      <c r="CA104" s="57"/>
      <c r="CB104" s="57"/>
    </row>
    <row r="105" spans="1:80" ht="9" customHeight="1" thickBot="1" thickTop="1">
      <c r="A105" s="258"/>
      <c r="B105" s="259"/>
      <c r="C105" s="260"/>
      <c r="D105" s="15" t="s">
        <v>82</v>
      </c>
      <c r="E105" s="3" t="s">
        <v>208</v>
      </c>
      <c r="F105" s="44">
        <f>IF(P99="","",P99)</f>
        <v>22</v>
      </c>
      <c r="G105" s="46" t="str">
        <f t="shared" si="18"/>
        <v>-</v>
      </c>
      <c r="H105" s="45">
        <f>IF(N99="","",N99)</f>
        <v>24</v>
      </c>
      <c r="I105" s="334" t="str">
        <f>IF(Q99="","",IF(Q99="○","×",IF(Q99="×","○")))</f>
        <v>×</v>
      </c>
      <c r="J105" s="4">
        <f>IF(P102="","",P102)</f>
        <v>21</v>
      </c>
      <c r="K105" s="41" t="str">
        <f aca="true" t="shared" si="19" ref="K105:K110">IF(J105="","","-")</f>
        <v>-</v>
      </c>
      <c r="L105" s="45">
        <f>IF(N102="","",N102)</f>
        <v>15</v>
      </c>
      <c r="M105" s="334" t="str">
        <f>IF(Q102="","",IF(Q102="○","×",IF(Q102="×","○")))</f>
        <v>○</v>
      </c>
      <c r="N105" s="337"/>
      <c r="O105" s="338"/>
      <c r="P105" s="338"/>
      <c r="Q105" s="347"/>
      <c r="R105" s="157">
        <v>21</v>
      </c>
      <c r="S105" s="41" t="str">
        <f t="shared" si="17"/>
        <v>-</v>
      </c>
      <c r="T105" s="164">
        <v>7</v>
      </c>
      <c r="U105" s="352" t="str">
        <f>IF(R105&lt;&gt;"",IF(R105&gt;T105,IF(R106&gt;T106,"○",IF(R107&gt;T107,"○","×")),IF(R106&gt;T106,IF(R107&gt;T107,"○","×"),"×")),"")</f>
        <v>○</v>
      </c>
      <c r="V105" s="328" t="s">
        <v>356</v>
      </c>
      <c r="W105" s="329"/>
      <c r="X105" s="329"/>
      <c r="Y105" s="330"/>
      <c r="Z105" s="135"/>
      <c r="AA105" s="75"/>
      <c r="AB105" s="76"/>
      <c r="AC105" s="75"/>
      <c r="AD105" s="76"/>
      <c r="AE105" s="77"/>
      <c r="AF105" s="76"/>
      <c r="AG105" s="76"/>
      <c r="AH105" s="77"/>
      <c r="AI105" s="196"/>
      <c r="AJ105" s="194"/>
      <c r="AK105" s="194"/>
      <c r="AL105" s="195"/>
      <c r="AM105" s="145" t="s">
        <v>315</v>
      </c>
      <c r="AN105" s="146" t="s">
        <v>416</v>
      </c>
      <c r="AO105" s="315" t="s">
        <v>174</v>
      </c>
      <c r="AP105" s="315"/>
      <c r="AQ105" s="315"/>
      <c r="AR105" s="316"/>
      <c r="AS105" s="55"/>
      <c r="AT105" s="55"/>
      <c r="AU105" s="55"/>
      <c r="AV105" s="13"/>
      <c r="AW105" s="13"/>
      <c r="AX105" s="13"/>
      <c r="AY105" s="94"/>
      <c r="AZ105" s="108"/>
      <c r="BA105" s="476">
        <v>10</v>
      </c>
      <c r="BB105" s="206">
        <v>10</v>
      </c>
      <c r="BC105" s="206"/>
      <c r="BD105" s="107"/>
      <c r="BE105" s="311" t="s">
        <v>440</v>
      </c>
      <c r="BF105" s="312"/>
      <c r="BG105" s="312"/>
      <c r="BH105" s="312"/>
      <c r="BI105" s="312"/>
      <c r="BJ105" s="312" t="s">
        <v>441</v>
      </c>
      <c r="BK105" s="312"/>
      <c r="BL105" s="312"/>
      <c r="BM105" s="312"/>
      <c r="BN105" s="313"/>
      <c r="BO105" s="128"/>
      <c r="BP105" s="128"/>
      <c r="BQ105" s="128"/>
      <c r="BR105" s="128"/>
      <c r="BS105" s="128"/>
      <c r="BT105" s="128"/>
      <c r="BU105" s="128"/>
      <c r="BV105" s="57"/>
      <c r="BW105" s="57"/>
      <c r="BX105" s="57"/>
      <c r="BY105" s="57"/>
      <c r="BZ105" s="57"/>
      <c r="CA105" s="57"/>
      <c r="CB105" s="57"/>
    </row>
    <row r="106" spans="1:80" ht="9" customHeight="1" thickBot="1" thickTop="1">
      <c r="A106" s="258"/>
      <c r="B106" s="259"/>
      <c r="C106" s="260"/>
      <c r="D106" s="15" t="s">
        <v>83</v>
      </c>
      <c r="E106" s="3" t="s">
        <v>208</v>
      </c>
      <c r="F106" s="44">
        <f>IF(P100="","",P100)</f>
        <v>17</v>
      </c>
      <c r="G106" s="41" t="str">
        <f t="shared" si="18"/>
        <v>-</v>
      </c>
      <c r="H106" s="45">
        <f>IF(N100="","",N100)</f>
        <v>21</v>
      </c>
      <c r="I106" s="335">
        <f>IF(K103="","",K103)</f>
      </c>
      <c r="J106" s="4">
        <f>IF(P103="","",P103)</f>
        <v>21</v>
      </c>
      <c r="K106" s="41" t="str">
        <f t="shared" si="19"/>
        <v>-</v>
      </c>
      <c r="L106" s="45">
        <f>IF(N103="","",N103)</f>
        <v>13</v>
      </c>
      <c r="M106" s="335" t="str">
        <f>IF(O103="","",O103)</f>
        <v>-</v>
      </c>
      <c r="N106" s="340"/>
      <c r="O106" s="341"/>
      <c r="P106" s="341"/>
      <c r="Q106" s="348"/>
      <c r="R106" s="157">
        <v>21</v>
      </c>
      <c r="S106" s="41" t="str">
        <f t="shared" si="17"/>
        <v>-</v>
      </c>
      <c r="T106" s="164">
        <v>13</v>
      </c>
      <c r="U106" s="352"/>
      <c r="V106" s="331"/>
      <c r="W106" s="332"/>
      <c r="X106" s="332"/>
      <c r="Y106" s="333"/>
      <c r="Z106" s="135"/>
      <c r="AA106" s="75">
        <f>COUNTIF(F105:U107,"○")</f>
        <v>2</v>
      </c>
      <c r="AB106" s="76">
        <f>COUNTIF(F105:U107,"×")</f>
        <v>1</v>
      </c>
      <c r="AC106" s="72">
        <f>(IF((F105&gt;H105),1,0))+(IF((F106&gt;H106),1,0))+(IF((F107&gt;H107),1,0))+(IF((J105&gt;L105),1,0))+(IF((J106&gt;L106),1,0))+(IF((J107&gt;L107),1,0))+(IF((N105&gt;P105),1,0))+(IF((N106&gt;P106),1,0))+(IF((N107&gt;P107),1,0))+(IF((R105&gt;T105),1,0))+(IF((R106&gt;T106),1,0))+(IF((R107&gt;T107),1,0))</f>
        <v>4</v>
      </c>
      <c r="AD106" s="73">
        <f>(IF((F105&lt;H105),1,0))+(IF((F106&lt;H106),1,0))+(IF((F107&lt;H107),1,0))+(IF((J105&lt;L105),1,0))+(IF((J106&lt;L106),1,0))+(IF((J107&lt;L107),1,0))+(IF((N105&lt;P105),1,0))+(IF((N106&lt;P106),1,0))+(IF((N107&lt;P107),1,0))+(IF((R105&lt;T105),1,0))+(IF((R106&lt;T106),1,0))+(IF((R107&lt;T107),1,0))</f>
        <v>2</v>
      </c>
      <c r="AE106" s="74">
        <f>AC106-AD106</f>
        <v>2</v>
      </c>
      <c r="AF106" s="76">
        <f>SUM(F105:F107,J105:J107,N105:N107,R105:R107)</f>
        <v>123</v>
      </c>
      <c r="AG106" s="76">
        <f>SUM(H105:H107,L105:L107,P105:P107,T105:T107)</f>
        <v>93</v>
      </c>
      <c r="AH106" s="77">
        <f>AF106-AG106</f>
        <v>30</v>
      </c>
      <c r="AI106" s="196"/>
      <c r="AJ106" s="194"/>
      <c r="AK106" s="194"/>
      <c r="AL106" s="195"/>
      <c r="AM106" s="147" t="s">
        <v>316</v>
      </c>
      <c r="AN106" s="148" t="s">
        <v>416</v>
      </c>
      <c r="AO106" s="318"/>
      <c r="AP106" s="318"/>
      <c r="AQ106" s="318"/>
      <c r="AR106" s="319"/>
      <c r="AS106" s="218">
        <v>21</v>
      </c>
      <c r="AT106" s="206">
        <v>21</v>
      </c>
      <c r="AU106" s="216"/>
      <c r="AV106" s="1"/>
      <c r="AW106" s="1"/>
      <c r="AX106" s="13"/>
      <c r="AY106" s="94"/>
      <c r="AZ106" s="108"/>
      <c r="BB106" s="1"/>
      <c r="BC106" s="1"/>
      <c r="BD106" s="13"/>
      <c r="BE106" s="87"/>
      <c r="BF106" s="96"/>
      <c r="BG106" s="96"/>
      <c r="BH106" s="96"/>
      <c r="BI106" s="96"/>
      <c r="BJ106" s="96"/>
      <c r="BK106" s="96"/>
      <c r="BL106" s="96"/>
      <c r="BM106" s="96"/>
      <c r="BN106" s="96"/>
      <c r="BO106" s="128"/>
      <c r="BP106" s="128"/>
      <c r="BQ106" s="128"/>
      <c r="BR106" s="128"/>
      <c r="BS106" s="128"/>
      <c r="BT106" s="128"/>
      <c r="BU106" s="128"/>
      <c r="BV106" s="57"/>
      <c r="BW106" s="57"/>
      <c r="BX106" s="57"/>
      <c r="BY106" s="57"/>
      <c r="BZ106" s="57"/>
      <c r="CA106" s="57"/>
      <c r="CB106" s="57"/>
    </row>
    <row r="107" spans="1:80" ht="9" customHeight="1" thickTop="1">
      <c r="A107" s="258"/>
      <c r="B107" s="259"/>
      <c r="C107" s="260"/>
      <c r="D107" s="7"/>
      <c r="E107" s="8"/>
      <c r="F107" s="47">
        <f>IF(P101="","",P101)</f>
      </c>
      <c r="G107" s="43">
        <f t="shared" si="18"/>
      </c>
      <c r="H107" s="48">
        <f>IF(N101="","",N101)</f>
      </c>
      <c r="I107" s="346">
        <f>IF(K104="","",K104)</f>
      </c>
      <c r="J107" s="9">
        <f>IF(P104="","",P104)</f>
      </c>
      <c r="K107" s="41">
        <f t="shared" si="19"/>
      </c>
      <c r="L107" s="48">
        <f>IF(N104="","",N104)</f>
      </c>
      <c r="M107" s="346">
        <f>IF(O104="","",O104)</f>
      </c>
      <c r="N107" s="349"/>
      <c r="O107" s="350"/>
      <c r="P107" s="350"/>
      <c r="Q107" s="351"/>
      <c r="R107" s="159"/>
      <c r="S107" s="41">
        <f t="shared" si="17"/>
      </c>
      <c r="T107" s="166"/>
      <c r="U107" s="353"/>
      <c r="V107" s="35">
        <f>AA106</f>
        <v>2</v>
      </c>
      <c r="W107" s="36" t="s">
        <v>102</v>
      </c>
      <c r="X107" s="36">
        <f>AB106</f>
        <v>1</v>
      </c>
      <c r="Y107" s="37" t="s">
        <v>70</v>
      </c>
      <c r="Z107" s="135"/>
      <c r="AA107" s="75"/>
      <c r="AB107" s="76"/>
      <c r="AC107" s="75"/>
      <c r="AD107" s="76"/>
      <c r="AE107" s="77"/>
      <c r="AF107" s="76"/>
      <c r="AG107" s="76"/>
      <c r="AH107" s="77"/>
      <c r="AI107" s="196"/>
      <c r="AJ107" s="194"/>
      <c r="AK107" s="194"/>
      <c r="AL107" s="195"/>
      <c r="AM107" s="88"/>
      <c r="AN107" s="141"/>
      <c r="AO107" s="137"/>
      <c r="AP107" s="137"/>
      <c r="AQ107" s="137"/>
      <c r="AR107" s="137"/>
      <c r="AS107" s="1"/>
      <c r="AT107" s="1"/>
      <c r="AU107" s="120"/>
      <c r="AV107" s="103"/>
      <c r="AW107" s="103"/>
      <c r="AX107" s="112"/>
      <c r="AY107" s="263"/>
      <c r="AZ107" s="108"/>
      <c r="BB107" s="13"/>
      <c r="BC107" s="13"/>
      <c r="BD107" s="13"/>
      <c r="BE107" s="93" t="s">
        <v>57</v>
      </c>
      <c r="BF107" s="93"/>
      <c r="BG107" s="88"/>
      <c r="BH107" s="88"/>
      <c r="BI107" s="88"/>
      <c r="BJ107" s="88"/>
      <c r="BK107" s="88"/>
      <c r="BL107" s="88"/>
      <c r="BM107" s="88"/>
      <c r="BN107" s="88"/>
      <c r="BO107" s="128"/>
      <c r="BP107" s="128"/>
      <c r="BQ107" s="128"/>
      <c r="BR107" s="128"/>
      <c r="BS107" s="128"/>
      <c r="BT107" s="128"/>
      <c r="BU107" s="128"/>
      <c r="BV107" s="57"/>
      <c r="BW107" s="57"/>
      <c r="BX107" s="57"/>
      <c r="BY107" s="57"/>
      <c r="BZ107" s="57"/>
      <c r="CA107" s="57"/>
      <c r="CB107" s="57"/>
    </row>
    <row r="108" spans="1:80" ht="9" customHeight="1">
      <c r="A108" s="258"/>
      <c r="B108" s="259"/>
      <c r="C108" s="260"/>
      <c r="D108" s="20" t="s">
        <v>107</v>
      </c>
      <c r="E108" s="11" t="s">
        <v>154</v>
      </c>
      <c r="F108" s="44">
        <f>IF(T99="","",T99)</f>
        <v>10</v>
      </c>
      <c r="G108" s="41" t="str">
        <f t="shared" si="18"/>
        <v>-</v>
      </c>
      <c r="H108" s="45">
        <f>IF(R99="","",R99)</f>
        <v>21</v>
      </c>
      <c r="I108" s="334" t="str">
        <f>IF(U99="","",IF(U99="○","×",IF(U99="×","○")))</f>
        <v>×</v>
      </c>
      <c r="J108" s="4">
        <f>IF(T102="","",T102)</f>
        <v>8</v>
      </c>
      <c r="K108" s="46" t="str">
        <f t="shared" si="19"/>
        <v>-</v>
      </c>
      <c r="L108" s="45">
        <f>IF(R102="","",R102)</f>
        <v>21</v>
      </c>
      <c r="M108" s="334" t="str">
        <f>IF(U102="","",IF(U102="○","×",IF(U102="×","○")))</f>
        <v>×</v>
      </c>
      <c r="N108" s="30">
        <f>IF(T105="","",T105)</f>
        <v>7</v>
      </c>
      <c r="O108" s="41" t="str">
        <f>IF(N108="","","-")</f>
        <v>-</v>
      </c>
      <c r="P108" s="49">
        <f>IF(R105="","",R105)</f>
        <v>21</v>
      </c>
      <c r="Q108" s="334" t="str">
        <f>IF(U105="","",IF(U105="○","×",IF(U105="×","○")))</f>
        <v>×</v>
      </c>
      <c r="R108" s="337"/>
      <c r="S108" s="338"/>
      <c r="T108" s="338"/>
      <c r="U108" s="339"/>
      <c r="V108" s="328" t="s">
        <v>143</v>
      </c>
      <c r="W108" s="329"/>
      <c r="X108" s="329"/>
      <c r="Y108" s="330"/>
      <c r="Z108" s="135"/>
      <c r="AA108" s="60"/>
      <c r="AB108" s="61"/>
      <c r="AC108" s="60"/>
      <c r="AD108" s="61"/>
      <c r="AE108" s="70"/>
      <c r="AF108" s="61"/>
      <c r="AG108" s="61"/>
      <c r="AH108" s="70"/>
      <c r="AI108" s="196"/>
      <c r="AJ108" s="194"/>
      <c r="AK108" s="194"/>
      <c r="AL108" s="195"/>
      <c r="AM108" s="145" t="s">
        <v>310</v>
      </c>
      <c r="AN108" s="146" t="s">
        <v>36</v>
      </c>
      <c r="AO108" s="314" t="s">
        <v>175</v>
      </c>
      <c r="AP108" s="315"/>
      <c r="AQ108" s="315"/>
      <c r="AR108" s="316"/>
      <c r="AS108" s="441">
        <v>13</v>
      </c>
      <c r="AT108" s="441">
        <v>16</v>
      </c>
      <c r="AU108" s="442"/>
      <c r="AV108" s="1"/>
      <c r="AW108" s="1"/>
      <c r="AX108" s="13"/>
      <c r="AY108" s="263"/>
      <c r="AZ108" s="108"/>
      <c r="BB108" s="13"/>
      <c r="BC108" s="13"/>
      <c r="BD108" s="13"/>
      <c r="BE108" s="320" t="s">
        <v>442</v>
      </c>
      <c r="BF108" s="321"/>
      <c r="BG108" s="321"/>
      <c r="BH108" s="321"/>
      <c r="BI108" s="321"/>
      <c r="BJ108" s="321" t="s">
        <v>444</v>
      </c>
      <c r="BK108" s="321"/>
      <c r="BL108" s="321"/>
      <c r="BM108" s="321"/>
      <c r="BN108" s="322"/>
      <c r="BO108" s="128"/>
      <c r="BP108" s="128"/>
      <c r="BQ108" s="128"/>
      <c r="BR108" s="128"/>
      <c r="BS108" s="128"/>
      <c r="BT108" s="128"/>
      <c r="BU108" s="128"/>
      <c r="BV108" s="57"/>
      <c r="BW108" s="57"/>
      <c r="BX108" s="57"/>
      <c r="BY108" s="57"/>
      <c r="BZ108" s="57"/>
      <c r="CA108" s="57"/>
      <c r="CB108" s="57"/>
    </row>
    <row r="109" spans="1:80" ht="9" customHeight="1" thickBot="1">
      <c r="A109" s="258"/>
      <c r="B109" s="259"/>
      <c r="C109" s="260"/>
      <c r="D109" s="15" t="s">
        <v>184</v>
      </c>
      <c r="E109" s="3" t="s">
        <v>154</v>
      </c>
      <c r="F109" s="44">
        <f>IF(T100="","",T100)</f>
        <v>15</v>
      </c>
      <c r="G109" s="41" t="str">
        <f t="shared" si="18"/>
        <v>-</v>
      </c>
      <c r="H109" s="45">
        <f>IF(R100="","",R100)</f>
        <v>21</v>
      </c>
      <c r="I109" s="335" t="str">
        <f>IF(K106="","",K106)</f>
        <v>-</v>
      </c>
      <c r="J109" s="4">
        <f>IF(T103="","",T103)</f>
        <v>21</v>
      </c>
      <c r="K109" s="41" t="str">
        <f t="shared" si="19"/>
        <v>-</v>
      </c>
      <c r="L109" s="45">
        <f>IF(R103="","",R103)</f>
        <v>17</v>
      </c>
      <c r="M109" s="335">
        <f>IF(O106="","",O106)</f>
      </c>
      <c r="N109" s="4">
        <f>IF(T106="","",T106)</f>
        <v>13</v>
      </c>
      <c r="O109" s="41" t="str">
        <f>IF(N109="","","-")</f>
        <v>-</v>
      </c>
      <c r="P109" s="45">
        <f>IF(R106="","",R106)</f>
        <v>21</v>
      </c>
      <c r="Q109" s="335" t="str">
        <f>IF(S106="","",S106)</f>
        <v>-</v>
      </c>
      <c r="R109" s="340"/>
      <c r="S109" s="341"/>
      <c r="T109" s="341"/>
      <c r="U109" s="342"/>
      <c r="V109" s="331"/>
      <c r="W109" s="332"/>
      <c r="X109" s="332"/>
      <c r="Y109" s="333"/>
      <c r="Z109" s="135"/>
      <c r="AA109" s="75">
        <f>COUNTIF(F108:U110,"○")</f>
        <v>0</v>
      </c>
      <c r="AB109" s="76">
        <f>COUNTIF(F108:U110,"×")</f>
        <v>3</v>
      </c>
      <c r="AC109" s="72">
        <f>(IF((F108&gt;H108),1,0))+(IF((F109&gt;H109),1,0))+(IF((F110&gt;H110),1,0))+(IF((J108&gt;L108),1,0))+(IF((J109&gt;L109),1,0))+(IF((J110&gt;L110),1,0))+(IF((N108&gt;P108),1,0))+(IF((N109&gt;P109),1,0))+(IF((N110&gt;P110),1,0))+(IF((R108&gt;T108),1,0))+(IF((R109&gt;T109),1,0))+(IF((R110&gt;T110),1,0))</f>
        <v>1</v>
      </c>
      <c r="AD109" s="73">
        <f>(IF((F108&lt;H108),1,0))+(IF((F109&lt;H109),1,0))+(IF((F110&lt;H110),1,0))+(IF((J108&lt;L108),1,0))+(IF((J109&lt;L109),1,0))+(IF((J110&lt;L110),1,0))+(IF((N108&lt;P108),1,0))+(IF((N109&lt;P109),1,0))+(IF((N110&lt;P110),1,0))+(IF((R108&lt;T108),1,0))+(IF((R109&lt;T109),1,0))+(IF((R110&lt;T110),1,0))</f>
        <v>6</v>
      </c>
      <c r="AE109" s="74">
        <f>AC109-AD109</f>
        <v>-5</v>
      </c>
      <c r="AF109" s="76">
        <f>SUM(F108:F110,J108:J110,N108:N110,R108:R110)</f>
        <v>81</v>
      </c>
      <c r="AG109" s="76">
        <f>SUM(H108:H110,L108:L110,P108:P110,T108:T110)</f>
        <v>143</v>
      </c>
      <c r="AH109" s="77">
        <f>AF109-AG109</f>
        <v>-62</v>
      </c>
      <c r="AI109" s="196"/>
      <c r="AJ109" s="194"/>
      <c r="AK109" s="194"/>
      <c r="AL109" s="195"/>
      <c r="AM109" s="147" t="s">
        <v>311</v>
      </c>
      <c r="AN109" s="148" t="s">
        <v>36</v>
      </c>
      <c r="AO109" s="317"/>
      <c r="AP109" s="318"/>
      <c r="AQ109" s="318"/>
      <c r="AR109" s="319"/>
      <c r="AS109" s="1"/>
      <c r="AT109" s="1"/>
      <c r="AU109" s="1"/>
      <c r="AV109" s="153">
        <v>15</v>
      </c>
      <c r="AW109" s="153">
        <v>14</v>
      </c>
      <c r="AX109" s="154"/>
      <c r="AY109" s="475"/>
      <c r="AZ109" s="109"/>
      <c r="BA109" s="471"/>
      <c r="BB109" s="13"/>
      <c r="BC109" s="13"/>
      <c r="BD109" s="13"/>
      <c r="BE109" s="311" t="s">
        <v>443</v>
      </c>
      <c r="BF109" s="312"/>
      <c r="BG109" s="312"/>
      <c r="BH109" s="312"/>
      <c r="BI109" s="312"/>
      <c r="BJ109" s="312" t="s">
        <v>444</v>
      </c>
      <c r="BK109" s="312"/>
      <c r="BL109" s="312"/>
      <c r="BM109" s="312"/>
      <c r="BN109" s="313"/>
      <c r="BO109" s="128"/>
      <c r="BP109" s="128"/>
      <c r="BQ109" s="128"/>
      <c r="BR109" s="128"/>
      <c r="BS109" s="128"/>
      <c r="BT109" s="128"/>
      <c r="BU109" s="128"/>
      <c r="BV109" s="57"/>
      <c r="BW109" s="57"/>
      <c r="BX109" s="57"/>
      <c r="BY109" s="57"/>
      <c r="BZ109" s="57"/>
      <c r="CA109" s="57"/>
      <c r="CB109" s="57"/>
    </row>
    <row r="110" spans="1:80" ht="9" customHeight="1" thickBot="1" thickTop="1">
      <c r="A110" s="258"/>
      <c r="B110" s="259"/>
      <c r="C110" s="260"/>
      <c r="D110" s="23"/>
      <c r="E110" s="24"/>
      <c r="F110" s="50">
        <f>IF(T101="","",T101)</f>
      </c>
      <c r="G110" s="51">
        <f t="shared" si="18"/>
      </c>
      <c r="H110" s="52">
        <f>IF(R101="","",R101)</f>
      </c>
      <c r="I110" s="336">
        <f>IF(K107="","",K107)</f>
      </c>
      <c r="J110" s="53">
        <f>IF(T104="","",T104)</f>
        <v>7</v>
      </c>
      <c r="K110" s="51" t="str">
        <f t="shared" si="19"/>
        <v>-</v>
      </c>
      <c r="L110" s="52">
        <f>IF(R104="","",R104)</f>
        <v>21</v>
      </c>
      <c r="M110" s="336">
        <f>IF(O107="","",O107)</f>
      </c>
      <c r="N110" s="53">
        <f>IF(T107="","",T107)</f>
      </c>
      <c r="O110" s="51">
        <f>IF(N110="","","-")</f>
      </c>
      <c r="P110" s="52">
        <f>IF(R107="","",R107)</f>
      </c>
      <c r="Q110" s="336">
        <f>IF(S107="","",S107)</f>
      </c>
      <c r="R110" s="343"/>
      <c r="S110" s="344"/>
      <c r="T110" s="344"/>
      <c r="U110" s="345"/>
      <c r="V110" s="38">
        <f>AA109</f>
        <v>0</v>
      </c>
      <c r="W110" s="39" t="s">
        <v>102</v>
      </c>
      <c r="X110" s="39">
        <f>AB109</f>
        <v>3</v>
      </c>
      <c r="Y110" s="40" t="s">
        <v>70</v>
      </c>
      <c r="Z110" s="135"/>
      <c r="AA110" s="83"/>
      <c r="AB110" s="84"/>
      <c r="AC110" s="83"/>
      <c r="AD110" s="84"/>
      <c r="AE110" s="85"/>
      <c r="AF110" s="84"/>
      <c r="AG110" s="84"/>
      <c r="AH110" s="85"/>
      <c r="AI110" s="196"/>
      <c r="AJ110" s="194"/>
      <c r="AK110" s="194"/>
      <c r="AL110" s="195"/>
      <c r="AM110" s="88"/>
      <c r="AN110" s="141"/>
      <c r="AO110" s="137"/>
      <c r="AP110" s="137"/>
      <c r="AQ110" s="137"/>
      <c r="AR110" s="137"/>
      <c r="AS110" s="1"/>
      <c r="AT110" s="1"/>
      <c r="AU110" s="1"/>
      <c r="AV110" s="1"/>
      <c r="AW110" s="1"/>
      <c r="AX110" s="220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28"/>
      <c r="BP110" s="128"/>
      <c r="BQ110" s="128"/>
      <c r="BR110" s="128"/>
      <c r="BS110" s="128"/>
      <c r="BT110" s="128"/>
      <c r="BU110" s="128"/>
      <c r="BV110" s="57"/>
      <c r="BW110" s="57"/>
      <c r="BX110" s="57"/>
      <c r="BY110" s="57"/>
      <c r="BZ110" s="57"/>
      <c r="CA110" s="57"/>
      <c r="CB110" s="57"/>
    </row>
    <row r="111" spans="1:80" ht="9" customHeight="1" thickBot="1">
      <c r="A111" s="258"/>
      <c r="B111" s="259"/>
      <c r="C111" s="260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I111" s="196"/>
      <c r="AJ111" s="194"/>
      <c r="AK111" s="194"/>
      <c r="AL111" s="195"/>
      <c r="AM111" s="145" t="s">
        <v>65</v>
      </c>
      <c r="AN111" s="146" t="s">
        <v>444</v>
      </c>
      <c r="AO111" s="305" t="s">
        <v>128</v>
      </c>
      <c r="AP111" s="306"/>
      <c r="AQ111" s="306"/>
      <c r="AR111" s="307"/>
      <c r="AS111" s="1"/>
      <c r="AT111" s="1"/>
      <c r="AU111" s="1"/>
      <c r="AV111" s="153">
        <v>21</v>
      </c>
      <c r="AW111" s="153">
        <v>21</v>
      </c>
      <c r="AX111" s="224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28"/>
      <c r="BP111" s="128"/>
      <c r="BQ111" s="128"/>
      <c r="BR111" s="128"/>
      <c r="BS111" s="128"/>
      <c r="BT111" s="128"/>
      <c r="BU111" s="128"/>
      <c r="BV111" s="57"/>
      <c r="BW111" s="57"/>
      <c r="BX111" s="57"/>
      <c r="BY111" s="57"/>
      <c r="BZ111" s="57"/>
      <c r="CA111" s="57"/>
      <c r="CB111" s="57"/>
    </row>
    <row r="112" spans="1:80" ht="9" customHeight="1" thickTop="1">
      <c r="A112" s="258"/>
      <c r="B112" s="259"/>
      <c r="C112" s="260"/>
      <c r="D112" s="297"/>
      <c r="E112" s="298"/>
      <c r="F112" s="301" t="str">
        <f>D114</f>
        <v>宮原康彰</v>
      </c>
      <c r="G112" s="302"/>
      <c r="H112" s="302"/>
      <c r="I112" s="303"/>
      <c r="J112" s="304" t="str">
        <f>D117</f>
        <v>真木誠</v>
      </c>
      <c r="K112" s="302"/>
      <c r="L112" s="302"/>
      <c r="M112" s="303"/>
      <c r="N112" s="304" t="str">
        <f>D120</f>
        <v>宮本孝亮</v>
      </c>
      <c r="O112" s="302"/>
      <c r="P112" s="302"/>
      <c r="Q112" s="303"/>
      <c r="R112" s="304" t="str">
        <f>D123</f>
        <v>赤崎翔太</v>
      </c>
      <c r="S112" s="302"/>
      <c r="T112" s="302"/>
      <c r="U112" s="372"/>
      <c r="V112" s="282" t="s">
        <v>60</v>
      </c>
      <c r="W112" s="283"/>
      <c r="X112" s="283"/>
      <c r="Y112" s="284"/>
      <c r="Z112" s="54"/>
      <c r="AA112" s="287" t="s">
        <v>66</v>
      </c>
      <c r="AB112" s="289"/>
      <c r="AC112" s="287" t="s">
        <v>67</v>
      </c>
      <c r="AD112" s="288"/>
      <c r="AE112" s="289"/>
      <c r="AF112" s="368" t="s">
        <v>68</v>
      </c>
      <c r="AG112" s="369"/>
      <c r="AH112" s="370"/>
      <c r="AI112" s="196"/>
      <c r="AJ112" s="194"/>
      <c r="AK112" s="194"/>
      <c r="AL112" s="195"/>
      <c r="AM112" s="147" t="s">
        <v>97</v>
      </c>
      <c r="AN112" s="148" t="s">
        <v>438</v>
      </c>
      <c r="AO112" s="308"/>
      <c r="AP112" s="309"/>
      <c r="AQ112" s="309"/>
      <c r="AR112" s="310"/>
      <c r="AS112" s="432">
        <v>21</v>
      </c>
      <c r="AT112" s="206">
        <v>21</v>
      </c>
      <c r="AU112" s="216"/>
      <c r="AV112" s="1"/>
      <c r="AW112" s="1"/>
      <c r="AX112" s="220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28"/>
      <c r="BP112" s="128"/>
      <c r="BQ112" s="128"/>
      <c r="BR112" s="128"/>
      <c r="BS112" s="128"/>
      <c r="BT112" s="128"/>
      <c r="BU112" s="128"/>
      <c r="BV112" s="57"/>
      <c r="BW112" s="57"/>
      <c r="BX112" s="57"/>
      <c r="BY112" s="57"/>
      <c r="BZ112" s="57"/>
      <c r="CA112" s="57"/>
      <c r="CB112" s="57"/>
    </row>
    <row r="113" spans="1:80" ht="9" customHeight="1" thickBot="1">
      <c r="A113" s="258"/>
      <c r="B113" s="259"/>
      <c r="C113" s="260"/>
      <c r="D113" s="299"/>
      <c r="E113" s="300"/>
      <c r="F113" s="290" t="str">
        <f>D115</f>
        <v>荒井伸</v>
      </c>
      <c r="G113" s="291"/>
      <c r="H113" s="291"/>
      <c r="I113" s="292"/>
      <c r="J113" s="293" t="str">
        <f>D118</f>
        <v>長野絢一</v>
      </c>
      <c r="K113" s="291"/>
      <c r="L113" s="291"/>
      <c r="M113" s="292"/>
      <c r="N113" s="293" t="str">
        <f>D121</f>
        <v>宮本泰河</v>
      </c>
      <c r="O113" s="291"/>
      <c r="P113" s="291"/>
      <c r="Q113" s="292"/>
      <c r="R113" s="293" t="str">
        <f>D124</f>
        <v>酒井宏樹</v>
      </c>
      <c r="S113" s="291"/>
      <c r="T113" s="291"/>
      <c r="U113" s="371"/>
      <c r="V113" s="294" t="s">
        <v>61</v>
      </c>
      <c r="W113" s="295"/>
      <c r="X113" s="295"/>
      <c r="Y113" s="296"/>
      <c r="Z113" s="54"/>
      <c r="AA113" s="62" t="s">
        <v>69</v>
      </c>
      <c r="AB113" s="63" t="s">
        <v>70</v>
      </c>
      <c r="AC113" s="62" t="s">
        <v>40</v>
      </c>
      <c r="AD113" s="63" t="s">
        <v>71</v>
      </c>
      <c r="AE113" s="64" t="s">
        <v>72</v>
      </c>
      <c r="AF113" s="63" t="s">
        <v>103</v>
      </c>
      <c r="AG113" s="63" t="s">
        <v>71</v>
      </c>
      <c r="AH113" s="64" t="s">
        <v>72</v>
      </c>
      <c r="AI113" s="196"/>
      <c r="AJ113" s="194"/>
      <c r="AK113" s="194"/>
      <c r="AL113" s="195"/>
      <c r="AM113" s="88"/>
      <c r="AN113" s="142"/>
      <c r="AO113" s="137"/>
      <c r="AP113" s="137"/>
      <c r="AQ113" s="137"/>
      <c r="AR113" s="137"/>
      <c r="AS113" s="1"/>
      <c r="AT113" s="1"/>
      <c r="AU113" s="217"/>
      <c r="AV113" s="105"/>
      <c r="AW113" s="105"/>
      <c r="AX113" s="225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28"/>
      <c r="BP113" s="128"/>
      <c r="BQ113" s="128"/>
      <c r="BR113" s="128"/>
      <c r="BS113" s="128"/>
      <c r="BT113" s="128"/>
      <c r="BU113" s="128"/>
      <c r="BV113" s="57"/>
      <c r="BW113" s="57"/>
      <c r="BX113" s="57"/>
      <c r="BY113" s="57"/>
      <c r="BZ113" s="57"/>
      <c r="CA113" s="57"/>
      <c r="CB113" s="57"/>
    </row>
    <row r="114" spans="1:80" ht="9" customHeight="1">
      <c r="A114" s="258"/>
      <c r="B114" s="259"/>
      <c r="C114" s="260"/>
      <c r="D114" s="2" t="s">
        <v>185</v>
      </c>
      <c r="E114" s="3" t="s">
        <v>203</v>
      </c>
      <c r="F114" s="361"/>
      <c r="G114" s="362"/>
      <c r="H114" s="362"/>
      <c r="I114" s="363"/>
      <c r="J114" s="157">
        <v>21</v>
      </c>
      <c r="K114" s="41" t="str">
        <f>IF(J114="","","-")</f>
        <v>-</v>
      </c>
      <c r="L114" s="164">
        <v>17</v>
      </c>
      <c r="M114" s="366" t="str">
        <f>IF(J114&lt;&gt;"",IF(J114&gt;L114,IF(J115&gt;L115,"○",IF(J116&gt;L116,"○","×")),IF(J115&gt;L115,IF(J116&gt;L116,"○","×"),"×")),"")</f>
        <v>×</v>
      </c>
      <c r="N114" s="157">
        <v>21</v>
      </c>
      <c r="O114" s="42" t="str">
        <f aca="true" t="shared" si="20" ref="O114:O119">IF(N114="","","-")</f>
        <v>-</v>
      </c>
      <c r="P114" s="167">
        <v>10</v>
      </c>
      <c r="Q114" s="366" t="str">
        <f>IF(N114&lt;&gt;"",IF(N114&gt;P114,IF(N115&gt;P115,"○",IF(N116&gt;P116,"○","×")),IF(N115&gt;P115,IF(N116&gt;P116,"○","×"),"×")),"")</f>
        <v>×</v>
      </c>
      <c r="R114" s="168">
        <v>21</v>
      </c>
      <c r="S114" s="42" t="str">
        <f aca="true" t="shared" si="21" ref="S114:S122">IF(R114="","","-")</f>
        <v>-</v>
      </c>
      <c r="T114" s="164">
        <v>18</v>
      </c>
      <c r="U114" s="367" t="str">
        <f>IF(R114&lt;&gt;"",IF(R114&gt;T114,IF(R115&gt;T115,"○",IF(R116&gt;T116,"○","×")),IF(R115&gt;T115,IF(R116&gt;T116,"○","×"),"×")),"")</f>
        <v>×</v>
      </c>
      <c r="V114" s="354" t="s">
        <v>143</v>
      </c>
      <c r="W114" s="355"/>
      <c r="X114" s="355"/>
      <c r="Y114" s="356"/>
      <c r="Z114" s="135"/>
      <c r="AA114" s="75"/>
      <c r="AB114" s="76"/>
      <c r="AC114" s="60"/>
      <c r="AD114" s="61"/>
      <c r="AE114" s="70"/>
      <c r="AF114" s="76"/>
      <c r="AG114" s="76"/>
      <c r="AH114" s="77"/>
      <c r="AI114" s="196"/>
      <c r="AJ114" s="194"/>
      <c r="AK114" s="194"/>
      <c r="AL114" s="195"/>
      <c r="AM114" s="145" t="s">
        <v>303</v>
      </c>
      <c r="AN114" s="437" t="s">
        <v>436</v>
      </c>
      <c r="AO114" s="314" t="s">
        <v>129</v>
      </c>
      <c r="AP114" s="315"/>
      <c r="AQ114" s="315"/>
      <c r="AR114" s="316"/>
      <c r="AS114" s="158">
        <v>17</v>
      </c>
      <c r="AT114" s="151">
        <v>11</v>
      </c>
      <c r="AU114" s="152"/>
      <c r="AV114" s="1"/>
      <c r="AX114" s="1"/>
      <c r="AY114" s="1"/>
      <c r="AZ114" s="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28"/>
      <c r="BP114" s="128"/>
      <c r="BQ114" s="128"/>
      <c r="BR114" s="128"/>
      <c r="BS114" s="128"/>
      <c r="BT114" s="128"/>
      <c r="BU114" s="128"/>
      <c r="BV114" s="57"/>
      <c r="BW114" s="57"/>
      <c r="BX114" s="57"/>
      <c r="BY114" s="57"/>
      <c r="BZ114" s="57"/>
      <c r="CA114" s="57"/>
      <c r="CB114" s="57"/>
    </row>
    <row r="115" spans="1:80" ht="9" customHeight="1">
      <c r="A115" s="258"/>
      <c r="B115" s="259"/>
      <c r="C115" s="260"/>
      <c r="D115" s="2" t="s">
        <v>186</v>
      </c>
      <c r="E115" s="3" t="s">
        <v>203</v>
      </c>
      <c r="F115" s="364"/>
      <c r="G115" s="341"/>
      <c r="H115" s="341"/>
      <c r="I115" s="348"/>
      <c r="J115" s="157">
        <v>14</v>
      </c>
      <c r="K115" s="41" t="str">
        <f>IF(J115="","","-")</f>
        <v>-</v>
      </c>
      <c r="L115" s="165">
        <v>21</v>
      </c>
      <c r="M115" s="358"/>
      <c r="N115" s="157">
        <v>10</v>
      </c>
      <c r="O115" s="41" t="str">
        <f t="shared" si="20"/>
        <v>-</v>
      </c>
      <c r="P115" s="164">
        <v>21</v>
      </c>
      <c r="Q115" s="358"/>
      <c r="R115" s="157">
        <v>9</v>
      </c>
      <c r="S115" s="41" t="str">
        <f t="shared" si="21"/>
        <v>-</v>
      </c>
      <c r="T115" s="164">
        <v>21</v>
      </c>
      <c r="U115" s="352"/>
      <c r="V115" s="331"/>
      <c r="W115" s="332"/>
      <c r="X115" s="332"/>
      <c r="Y115" s="333"/>
      <c r="Z115" s="135"/>
      <c r="AA115" s="75">
        <f>COUNTIF(F114:U116,"○")</f>
        <v>0</v>
      </c>
      <c r="AB115" s="76">
        <f>COUNTIF(F114:U116,"×")</f>
        <v>3</v>
      </c>
      <c r="AC115" s="72">
        <f>(IF((F114&gt;H114),1,0))+(IF((F115&gt;H115),1,0))+(IF((F116&gt;H116),1,0))+(IF((J114&gt;L114),1,0))+(IF((J115&gt;L115),1,0))+(IF((J116&gt;L116),1,0))+(IF((N114&gt;P114),1,0))+(IF((N115&gt;P115),1,0))+(IF((N116&gt;P116),1,0))+(IF((R114&gt;T114),1,0))+(IF((R115&gt;T115),1,0))+(IF((R116&gt;T116),1,0))</f>
        <v>3</v>
      </c>
      <c r="AD115" s="73">
        <f>(IF((F114&lt;H114),1,0))+(IF((F115&lt;H115),1,0))+(IF((F116&lt;H116),1,0))+(IF((J114&lt;L114),1,0))+(IF((J115&lt;L115),1,0))+(IF((J116&lt;L116),1,0))+(IF((N114&lt;P114),1,0))+(IF((N115&lt;P115),1,0))+(IF((N116&lt;P116),1,0))+(IF((R114&lt;T114),1,0))+(IF((R115&lt;T115),1,0))+(IF((R116&lt;T116),1,0))</f>
        <v>6</v>
      </c>
      <c r="AE115" s="74">
        <f>AC115-AD115</f>
        <v>-3</v>
      </c>
      <c r="AF115" s="76">
        <f>SUM(F114:F116,J114:J116,N114:N116,R114:R116)</f>
        <v>133</v>
      </c>
      <c r="AG115" s="76">
        <f>SUM(H114:H116,L114:L116,P114:P116,T114:T116)</f>
        <v>171</v>
      </c>
      <c r="AH115" s="77">
        <f>AF115-AG115</f>
        <v>-38</v>
      </c>
      <c r="AI115" s="196"/>
      <c r="AJ115" s="194"/>
      <c r="AK115" s="194"/>
      <c r="AL115" s="195"/>
      <c r="AM115" s="147" t="s">
        <v>304</v>
      </c>
      <c r="AN115" s="438"/>
      <c r="AO115" s="317"/>
      <c r="AP115" s="318"/>
      <c r="AQ115" s="318"/>
      <c r="AR115" s="319"/>
      <c r="AS115" s="55"/>
      <c r="AT115" s="55"/>
      <c r="AU115" s="55"/>
      <c r="AV115" s="55"/>
      <c r="AW115" s="13"/>
      <c r="AX115" s="13"/>
      <c r="AY115" s="13"/>
      <c r="AZ115" s="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28"/>
      <c r="BP115" s="128"/>
      <c r="BQ115" s="128"/>
      <c r="BR115" s="128"/>
      <c r="BS115" s="128"/>
      <c r="BT115" s="128"/>
      <c r="BU115" s="128"/>
      <c r="BV115" s="57"/>
      <c r="BW115" s="57"/>
      <c r="BX115" s="57"/>
      <c r="BY115" s="57"/>
      <c r="BZ115" s="57"/>
      <c r="CA115" s="57"/>
      <c r="CB115" s="57"/>
    </row>
    <row r="116" spans="1:80" ht="9" customHeight="1" thickBot="1">
      <c r="A116" s="258"/>
      <c r="B116" s="259"/>
      <c r="C116" s="260"/>
      <c r="D116" s="7"/>
      <c r="E116" s="8"/>
      <c r="F116" s="365"/>
      <c r="G116" s="350"/>
      <c r="H116" s="350"/>
      <c r="I116" s="351"/>
      <c r="J116" s="159">
        <v>12</v>
      </c>
      <c r="K116" s="41" t="str">
        <f>IF(J116="","","-")</f>
        <v>-</v>
      </c>
      <c r="L116" s="166">
        <v>21</v>
      </c>
      <c r="M116" s="359"/>
      <c r="N116" s="159">
        <v>15</v>
      </c>
      <c r="O116" s="43" t="str">
        <f t="shared" si="20"/>
        <v>-</v>
      </c>
      <c r="P116" s="166">
        <v>21</v>
      </c>
      <c r="Q116" s="358"/>
      <c r="R116" s="159">
        <v>10</v>
      </c>
      <c r="S116" s="43" t="str">
        <f t="shared" si="21"/>
        <v>-</v>
      </c>
      <c r="T116" s="166">
        <v>21</v>
      </c>
      <c r="U116" s="352"/>
      <c r="V116" s="35">
        <f>AA115</f>
        <v>0</v>
      </c>
      <c r="W116" s="36" t="s">
        <v>102</v>
      </c>
      <c r="X116" s="36">
        <f>AB115</f>
        <v>3</v>
      </c>
      <c r="Y116" s="37" t="s">
        <v>70</v>
      </c>
      <c r="Z116" s="135"/>
      <c r="AA116" s="75"/>
      <c r="AB116" s="76"/>
      <c r="AC116" s="75"/>
      <c r="AD116" s="76"/>
      <c r="AE116" s="77"/>
      <c r="AF116" s="76"/>
      <c r="AG116" s="76"/>
      <c r="AH116" s="77"/>
      <c r="AI116" s="196"/>
      <c r="AJ116" s="194"/>
      <c r="AK116" s="194"/>
      <c r="AL116" s="195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4"/>
      <c r="BO116" s="54"/>
      <c r="BP116" s="54"/>
      <c r="BQ116" s="54"/>
      <c r="BR116" s="54"/>
      <c r="BS116" s="54"/>
      <c r="BT116" s="128"/>
      <c r="BU116" s="128"/>
      <c r="BV116" s="57"/>
      <c r="BW116" s="57"/>
      <c r="BX116" s="57"/>
      <c r="BY116" s="57"/>
      <c r="BZ116" s="57"/>
      <c r="CA116" s="57"/>
      <c r="CB116" s="57"/>
    </row>
    <row r="117" spans="1:80" ht="9" customHeight="1">
      <c r="A117" s="258"/>
      <c r="B117" s="259"/>
      <c r="C117" s="260"/>
      <c r="D117" s="2" t="s">
        <v>187</v>
      </c>
      <c r="E117" s="11" t="s">
        <v>204</v>
      </c>
      <c r="F117" s="44">
        <f>IF(L114="","",L114)</f>
        <v>17</v>
      </c>
      <c r="G117" s="41" t="str">
        <f aca="true" t="shared" si="22" ref="G117:G125">IF(F117="","","-")</f>
        <v>-</v>
      </c>
      <c r="H117" s="45">
        <f>IF(J114="","",J114)</f>
        <v>21</v>
      </c>
      <c r="I117" s="334" t="str">
        <f>IF(M114="","",IF(M114="○","×",IF(M114="×","○")))</f>
        <v>○</v>
      </c>
      <c r="J117" s="337"/>
      <c r="K117" s="338"/>
      <c r="L117" s="338"/>
      <c r="M117" s="347"/>
      <c r="N117" s="157">
        <v>17</v>
      </c>
      <c r="O117" s="41" t="str">
        <f t="shared" si="20"/>
        <v>-</v>
      </c>
      <c r="P117" s="164">
        <v>21</v>
      </c>
      <c r="Q117" s="357" t="str">
        <f>IF(N117&lt;&gt;"",IF(N117&gt;P117,IF(N118&gt;P118,"○",IF(N119&gt;P119,"○","×")),IF(N118&gt;P118,IF(N119&gt;P119,"○","×"),"×")),"")</f>
        <v>×</v>
      </c>
      <c r="R117" s="157">
        <v>15</v>
      </c>
      <c r="S117" s="41" t="str">
        <f t="shared" si="21"/>
        <v>-</v>
      </c>
      <c r="T117" s="164">
        <v>21</v>
      </c>
      <c r="U117" s="360" t="str">
        <f>IF(R117&lt;&gt;"",IF(R117&gt;T117,IF(R118&gt;T118,"○",IF(R119&gt;T119,"○","×")),IF(R118&gt;T118,IF(R119&gt;T119,"○","×"),"×")),"")</f>
        <v>×</v>
      </c>
      <c r="V117" s="328" t="s">
        <v>142</v>
      </c>
      <c r="W117" s="329"/>
      <c r="X117" s="329"/>
      <c r="Y117" s="330"/>
      <c r="Z117" s="135"/>
      <c r="AA117" s="60"/>
      <c r="AB117" s="61"/>
      <c r="AC117" s="60"/>
      <c r="AD117" s="61"/>
      <c r="AE117" s="70"/>
      <c r="AF117" s="61"/>
      <c r="AG117" s="61"/>
      <c r="AH117" s="70"/>
      <c r="AI117" s="196"/>
      <c r="AJ117" s="194"/>
      <c r="AK117" s="194"/>
      <c r="AL117" s="188"/>
      <c r="AM117" s="297" t="s">
        <v>120</v>
      </c>
      <c r="AN117" s="298"/>
      <c r="AO117" s="301" t="str">
        <f>AM119</f>
        <v>中屋敏子</v>
      </c>
      <c r="AP117" s="302"/>
      <c r="AQ117" s="302"/>
      <c r="AR117" s="303"/>
      <c r="AS117" s="304" t="str">
        <f>AM122</f>
        <v>大塚公子</v>
      </c>
      <c r="AT117" s="302"/>
      <c r="AU117" s="302"/>
      <c r="AV117" s="303"/>
      <c r="AW117" s="304" t="str">
        <f>AM125</f>
        <v>丹　昌子</v>
      </c>
      <c r="AX117" s="302"/>
      <c r="AY117" s="302"/>
      <c r="AZ117" s="303"/>
      <c r="BA117" s="282" t="s">
        <v>60</v>
      </c>
      <c r="BB117" s="283"/>
      <c r="BC117" s="283"/>
      <c r="BD117" s="284"/>
      <c r="BE117" s="54"/>
      <c r="BF117" s="285" t="s">
        <v>66</v>
      </c>
      <c r="BG117" s="286"/>
      <c r="BH117" s="287" t="s">
        <v>67</v>
      </c>
      <c r="BI117" s="288"/>
      <c r="BJ117" s="289"/>
      <c r="BK117" s="65" t="s">
        <v>68</v>
      </c>
      <c r="BL117" s="66"/>
      <c r="BM117" s="67"/>
      <c r="BN117" s="113"/>
      <c r="BO117" s="113"/>
      <c r="BP117" s="113"/>
      <c r="BQ117" s="54"/>
      <c r="BR117" s="54"/>
      <c r="BS117" s="54"/>
      <c r="BU117" s="128"/>
      <c r="BV117" s="57"/>
      <c r="BW117" s="57"/>
      <c r="BX117" s="57"/>
      <c r="BY117" s="57"/>
      <c r="BZ117" s="57"/>
      <c r="CA117" s="57"/>
      <c r="CB117" s="57"/>
    </row>
    <row r="118" spans="1:80" ht="9" customHeight="1" thickBot="1">
      <c r="A118" s="258"/>
      <c r="B118" s="259"/>
      <c r="C118" s="260"/>
      <c r="D118" s="2" t="s">
        <v>188</v>
      </c>
      <c r="E118" s="3" t="s">
        <v>204</v>
      </c>
      <c r="F118" s="44">
        <f>IF(L115="","",L115)</f>
        <v>21</v>
      </c>
      <c r="G118" s="41" t="str">
        <f t="shared" si="22"/>
        <v>-</v>
      </c>
      <c r="H118" s="45">
        <f>IF(J115="","",J115)</f>
        <v>14</v>
      </c>
      <c r="I118" s="335" t="str">
        <f>IF(K115="","",K115)</f>
        <v>-</v>
      </c>
      <c r="J118" s="340"/>
      <c r="K118" s="341"/>
      <c r="L118" s="341"/>
      <c r="M118" s="348"/>
      <c r="N118" s="157">
        <v>14</v>
      </c>
      <c r="O118" s="41" t="str">
        <f t="shared" si="20"/>
        <v>-</v>
      </c>
      <c r="P118" s="164">
        <v>21</v>
      </c>
      <c r="Q118" s="358"/>
      <c r="R118" s="157">
        <v>13</v>
      </c>
      <c r="S118" s="41" t="str">
        <f t="shared" si="21"/>
        <v>-</v>
      </c>
      <c r="T118" s="164">
        <v>21</v>
      </c>
      <c r="U118" s="352"/>
      <c r="V118" s="331"/>
      <c r="W118" s="332"/>
      <c r="X118" s="332"/>
      <c r="Y118" s="333"/>
      <c r="Z118" s="135"/>
      <c r="AA118" s="75">
        <f>COUNTIF(F117:U119,"○")</f>
        <v>1</v>
      </c>
      <c r="AB118" s="76">
        <f>COUNTIF(F117:U119,"×")</f>
        <v>2</v>
      </c>
      <c r="AC118" s="72">
        <f>(IF((F117&gt;H117),1,0))+(IF((F118&gt;H118),1,0))+(IF((F119&gt;H119),1,0))+(IF((J117&gt;L117),1,0))+(IF((J118&gt;L118),1,0))+(IF((J119&gt;L119),1,0))+(IF((N117&gt;P117),1,0))+(IF((N118&gt;P118),1,0))+(IF((N119&gt;P119),1,0))+(IF((R117&gt;T117),1,0))+(IF((R118&gt;T118),1,0))+(IF((R119&gt;T119),1,0))</f>
        <v>2</v>
      </c>
      <c r="AD118" s="73">
        <f>(IF((F117&lt;H117),1,0))+(IF((F118&lt;H118),1,0))+(IF((F119&lt;H119),1,0))+(IF((J117&lt;L117),1,0))+(IF((J118&lt;L118),1,0))+(IF((J119&lt;L119),1,0))+(IF((N117&lt;P117),1,0))+(IF((N118&lt;P118),1,0))+(IF((N119&lt;P119),1,0))+(IF((R117&lt;T117),1,0))+(IF((R118&lt;T118),1,0))+(IF((R119&lt;T119),1,0))</f>
        <v>5</v>
      </c>
      <c r="AE118" s="74">
        <f>AC118-AD118</f>
        <v>-3</v>
      </c>
      <c r="AF118" s="76">
        <f>SUM(F117:F119,J117:J119,N117:N119,R117:R119)</f>
        <v>118</v>
      </c>
      <c r="AG118" s="76">
        <f>SUM(H117:H119,L117:L119,P117:P119,T117:T119)</f>
        <v>131</v>
      </c>
      <c r="AH118" s="77">
        <f>AF118-AG118</f>
        <v>-13</v>
      </c>
      <c r="AI118" s="196"/>
      <c r="AJ118" s="194"/>
      <c r="AK118" s="194"/>
      <c r="AL118" s="188"/>
      <c r="AM118" s="299"/>
      <c r="AN118" s="300"/>
      <c r="AO118" s="290" t="str">
        <f>AM120</f>
        <v>朝山有美子</v>
      </c>
      <c r="AP118" s="291"/>
      <c r="AQ118" s="291"/>
      <c r="AR118" s="292"/>
      <c r="AS118" s="293" t="str">
        <f>AM123</f>
        <v>西岡陽子</v>
      </c>
      <c r="AT118" s="291"/>
      <c r="AU118" s="291"/>
      <c r="AV118" s="292"/>
      <c r="AW118" s="293" t="str">
        <f>AM126</f>
        <v>田邊文子</v>
      </c>
      <c r="AX118" s="291"/>
      <c r="AY118" s="291"/>
      <c r="AZ118" s="292"/>
      <c r="BA118" s="294" t="s">
        <v>61</v>
      </c>
      <c r="BB118" s="295"/>
      <c r="BC118" s="295"/>
      <c r="BD118" s="296"/>
      <c r="BE118" s="54"/>
      <c r="BF118" s="62" t="s">
        <v>69</v>
      </c>
      <c r="BG118" s="63" t="s">
        <v>70</v>
      </c>
      <c r="BH118" s="62" t="s">
        <v>40</v>
      </c>
      <c r="BI118" s="63" t="s">
        <v>71</v>
      </c>
      <c r="BJ118" s="64" t="s">
        <v>72</v>
      </c>
      <c r="BK118" s="63" t="s">
        <v>103</v>
      </c>
      <c r="BL118" s="63" t="s">
        <v>71</v>
      </c>
      <c r="BM118" s="64" t="s">
        <v>72</v>
      </c>
      <c r="BN118" s="113"/>
      <c r="BO118" s="113"/>
      <c r="BP118" s="113"/>
      <c r="BQ118" s="54"/>
      <c r="BR118" s="54"/>
      <c r="BS118" s="54"/>
      <c r="BT118" s="54"/>
      <c r="BU118" s="128"/>
      <c r="BV118" s="57"/>
      <c r="BW118" s="57"/>
      <c r="BX118" s="57"/>
      <c r="BY118" s="57"/>
      <c r="BZ118" s="57"/>
      <c r="CA118" s="57"/>
      <c r="CB118" s="57"/>
    </row>
    <row r="119" spans="1:80" ht="9" customHeight="1">
      <c r="A119" s="258"/>
      <c r="B119" s="259"/>
      <c r="C119" s="260"/>
      <c r="D119" s="7"/>
      <c r="E119" s="17"/>
      <c r="F119" s="47">
        <f>IF(L116="","",L116)</f>
        <v>21</v>
      </c>
      <c r="G119" s="41" t="str">
        <f t="shared" si="22"/>
        <v>-</v>
      </c>
      <c r="H119" s="48">
        <f>IF(J116="","",J116)</f>
        <v>12</v>
      </c>
      <c r="I119" s="346" t="str">
        <f>IF(K116="","",K116)</f>
        <v>-</v>
      </c>
      <c r="J119" s="349"/>
      <c r="K119" s="350"/>
      <c r="L119" s="350"/>
      <c r="M119" s="351"/>
      <c r="N119" s="159"/>
      <c r="O119" s="41">
        <f t="shared" si="20"/>
      </c>
      <c r="P119" s="166"/>
      <c r="Q119" s="359"/>
      <c r="R119" s="159"/>
      <c r="S119" s="43">
        <f t="shared" si="21"/>
      </c>
      <c r="T119" s="166"/>
      <c r="U119" s="353"/>
      <c r="V119" s="35">
        <f>AA118</f>
        <v>1</v>
      </c>
      <c r="W119" s="36" t="s">
        <v>102</v>
      </c>
      <c r="X119" s="36">
        <f>AB118</f>
        <v>2</v>
      </c>
      <c r="Y119" s="37" t="s">
        <v>70</v>
      </c>
      <c r="Z119" s="135"/>
      <c r="AA119" s="83"/>
      <c r="AB119" s="84"/>
      <c r="AC119" s="83"/>
      <c r="AD119" s="84"/>
      <c r="AE119" s="85"/>
      <c r="AF119" s="84"/>
      <c r="AG119" s="84"/>
      <c r="AH119" s="85"/>
      <c r="AI119" s="196"/>
      <c r="AJ119" s="194"/>
      <c r="AK119" s="194"/>
      <c r="AL119" s="188"/>
      <c r="AM119" s="2" t="s">
        <v>303</v>
      </c>
      <c r="AN119" s="323" t="s">
        <v>435</v>
      </c>
      <c r="AO119" s="375"/>
      <c r="AP119" s="376"/>
      <c r="AQ119" s="376"/>
      <c r="AR119" s="377"/>
      <c r="AS119" s="157">
        <v>21</v>
      </c>
      <c r="AT119" s="5" t="str">
        <f>IF(AS119="","","-")</f>
        <v>-</v>
      </c>
      <c r="AU119" s="153">
        <v>16</v>
      </c>
      <c r="AV119" s="366" t="str">
        <f>IF(AS119&lt;&gt;"",IF(AS119&gt;AU119,IF(AS120&gt;AU120,"○",IF(AS121&gt;AU121,"○","×")),IF(AS120&gt;AU120,IF(AS121&gt;AU121,"○","×"),"×")),"")</f>
        <v>○</v>
      </c>
      <c r="AW119" s="157">
        <v>14</v>
      </c>
      <c r="AX119" s="6" t="str">
        <f aca="true" t="shared" si="23" ref="AX119:AX124">IF(AW119="","","-")</f>
        <v>-</v>
      </c>
      <c r="AY119" s="161">
        <v>21</v>
      </c>
      <c r="AZ119" s="380" t="str">
        <f>IF(AW119&lt;&gt;"",IF(AW119&gt;AY119,IF(AW120&gt;AY120,"○",IF(AW121&gt;AY121,"○","×")),IF(AW120&gt;AY120,IF(AW121&gt;AY121,"○","×"),"×")),"")</f>
        <v>×</v>
      </c>
      <c r="BA119" s="273" t="s">
        <v>145</v>
      </c>
      <c r="BB119" s="274"/>
      <c r="BC119" s="274"/>
      <c r="BD119" s="275"/>
      <c r="BE119" s="135"/>
      <c r="BF119" s="68"/>
      <c r="BG119" s="69"/>
      <c r="BH119" s="60"/>
      <c r="BI119" s="61"/>
      <c r="BJ119" s="70"/>
      <c r="BK119" s="69"/>
      <c r="BL119" s="69"/>
      <c r="BM119" s="71"/>
      <c r="BN119" s="113"/>
      <c r="BO119" s="113"/>
      <c r="BP119" s="113"/>
      <c r="BQ119" s="54"/>
      <c r="BR119" s="54"/>
      <c r="BS119" s="54"/>
      <c r="BT119" s="54"/>
      <c r="BU119" s="128"/>
      <c r="BV119" s="57"/>
      <c r="BW119" s="57"/>
      <c r="BX119" s="57"/>
      <c r="BY119" s="57"/>
      <c r="BZ119" s="57"/>
      <c r="CA119" s="57"/>
      <c r="CB119" s="57"/>
    </row>
    <row r="120" spans="1:80" ht="9" customHeight="1">
      <c r="A120" s="258"/>
      <c r="B120" s="259"/>
      <c r="C120" s="260"/>
      <c r="D120" s="15" t="s">
        <v>189</v>
      </c>
      <c r="E120" s="3" t="s">
        <v>205</v>
      </c>
      <c r="F120" s="44">
        <f>IF(P114="","",P114)</f>
        <v>10</v>
      </c>
      <c r="G120" s="46" t="str">
        <f t="shared" si="22"/>
        <v>-</v>
      </c>
      <c r="H120" s="45">
        <f>IF(N114="","",N114)</f>
        <v>21</v>
      </c>
      <c r="I120" s="334" t="str">
        <f>IF(Q114="","",IF(Q114="○","×",IF(Q114="×","○")))</f>
        <v>○</v>
      </c>
      <c r="J120" s="4">
        <f>IF(P117="","",P117)</f>
        <v>21</v>
      </c>
      <c r="K120" s="41" t="str">
        <f aca="true" t="shared" si="24" ref="K120:K125">IF(J120="","","-")</f>
        <v>-</v>
      </c>
      <c r="L120" s="45">
        <f>IF(N117="","",N117)</f>
        <v>17</v>
      </c>
      <c r="M120" s="334" t="str">
        <f>IF(Q117="","",IF(Q117="○","×",IF(Q117="×","○")))</f>
        <v>○</v>
      </c>
      <c r="N120" s="337"/>
      <c r="O120" s="338"/>
      <c r="P120" s="338"/>
      <c r="Q120" s="347"/>
      <c r="R120" s="157">
        <v>9</v>
      </c>
      <c r="S120" s="41" t="str">
        <f t="shared" si="21"/>
        <v>-</v>
      </c>
      <c r="T120" s="164">
        <v>21</v>
      </c>
      <c r="U120" s="352" t="str">
        <f>IF(R120&lt;&gt;"",IF(R120&gt;T120,IF(R121&gt;T121,"○",IF(R122&gt;T122,"○","×")),IF(R121&gt;T121,IF(R122&gt;T122,"○","×"),"×")),"")</f>
        <v>×</v>
      </c>
      <c r="V120" s="328" t="s">
        <v>356</v>
      </c>
      <c r="W120" s="329"/>
      <c r="X120" s="329"/>
      <c r="Y120" s="330"/>
      <c r="Z120" s="135"/>
      <c r="AA120" s="75"/>
      <c r="AB120" s="76"/>
      <c r="AC120" s="75"/>
      <c r="AD120" s="76"/>
      <c r="AE120" s="77"/>
      <c r="AF120" s="76"/>
      <c r="AG120" s="76"/>
      <c r="AH120" s="77"/>
      <c r="AI120" s="196"/>
      <c r="AJ120" s="194"/>
      <c r="AK120" s="194"/>
      <c r="AL120" s="188"/>
      <c r="AM120" s="2" t="s">
        <v>304</v>
      </c>
      <c r="AN120" s="243"/>
      <c r="AO120" s="378"/>
      <c r="AP120" s="257"/>
      <c r="AQ120" s="257"/>
      <c r="AR120" s="256"/>
      <c r="AS120" s="157">
        <v>21</v>
      </c>
      <c r="AT120" s="5" t="str">
        <f>IF(AS120="","","-")</f>
        <v>-</v>
      </c>
      <c r="AU120" s="155">
        <v>18</v>
      </c>
      <c r="AV120" s="358"/>
      <c r="AW120" s="157">
        <v>21</v>
      </c>
      <c r="AX120" s="5" t="str">
        <f t="shared" si="23"/>
        <v>-</v>
      </c>
      <c r="AY120" s="162">
        <v>23</v>
      </c>
      <c r="AZ120" s="381"/>
      <c r="BA120" s="248"/>
      <c r="BB120" s="249"/>
      <c r="BC120" s="249"/>
      <c r="BD120" s="250"/>
      <c r="BE120" s="135"/>
      <c r="BF120" s="68">
        <f>COUNTIF(AO119:AZ121,"○")</f>
        <v>1</v>
      </c>
      <c r="BG120" s="69">
        <f>COUNTIF(AO119:AZ121,"×")</f>
        <v>1</v>
      </c>
      <c r="BH120" s="72">
        <f>(IF((AO119&gt;AQ119),1,0))+(IF((AO120&gt;AQ120),1,0))+(IF((AO121&gt;AQ121),1,0))+(IF((AS119&gt;AU119),1,0))+(IF((AS120&gt;AU120),1,0))+(IF((AS121&gt;AU121),1,0))+(IF((AW119&gt;AY119),1,0))+(IF((AW120&gt;AY120),1,0))+(IF((AW121&gt;AY121),1,0))</f>
        <v>2</v>
      </c>
      <c r="BI120" s="73">
        <f>(IF((AO119&lt;AQ119),1,0))+(IF((AO120&lt;AQ120),1,0))+(IF((AO121&lt;AQ121),1,0))+(IF((AS119&lt;AU119),1,0))+(IF((AS120&lt;AU120),1,0))+(IF((AS121&lt;AU121),1,0))+(IF((AW119&lt;AY119),1,0))+(IF((AW120&lt;AY120),1,0))+(IF((AW121&lt;AY121),1,0))</f>
        <v>2</v>
      </c>
      <c r="BJ120" s="74">
        <f>BH120-BI120</f>
        <v>0</v>
      </c>
      <c r="BK120" s="69">
        <f>SUM(AO119:AO121,AS119:AS121,AW119:AW121)</f>
        <v>77</v>
      </c>
      <c r="BL120" s="69">
        <f>SUM(AQ119:AQ121,AU119:AU121,AY119:AY121)</f>
        <v>78</v>
      </c>
      <c r="BM120" s="71">
        <f>BK120-BL120</f>
        <v>-1</v>
      </c>
      <c r="BN120" s="113"/>
      <c r="BO120" s="113"/>
      <c r="BP120" s="113"/>
      <c r="BQ120" s="54"/>
      <c r="BR120" s="54"/>
      <c r="BS120" s="54"/>
      <c r="BT120" s="54"/>
      <c r="BU120" s="128"/>
      <c r="BV120" s="57"/>
      <c r="BW120" s="57"/>
      <c r="BX120" s="57"/>
      <c r="BY120" s="57"/>
      <c r="BZ120" s="57"/>
      <c r="CA120" s="57"/>
      <c r="CB120" s="57"/>
    </row>
    <row r="121" spans="1:80" ht="9" customHeight="1">
      <c r="A121" s="258"/>
      <c r="B121" s="259"/>
      <c r="C121" s="260"/>
      <c r="D121" s="15" t="s">
        <v>190</v>
      </c>
      <c r="E121" s="3" t="s">
        <v>205</v>
      </c>
      <c r="F121" s="44">
        <f>IF(P115="","",P115)</f>
        <v>21</v>
      </c>
      <c r="G121" s="41" t="str">
        <f t="shared" si="22"/>
        <v>-</v>
      </c>
      <c r="H121" s="45">
        <f>IF(N115="","",N115)</f>
        <v>10</v>
      </c>
      <c r="I121" s="335">
        <f>IF(K118="","",K118)</f>
      </c>
      <c r="J121" s="4">
        <f>IF(P118="","",P118)</f>
        <v>21</v>
      </c>
      <c r="K121" s="41" t="str">
        <f t="shared" si="24"/>
        <v>-</v>
      </c>
      <c r="L121" s="45">
        <f>IF(N118="","",N118)</f>
        <v>14</v>
      </c>
      <c r="M121" s="335" t="str">
        <f>IF(O118="","",O118)</f>
        <v>-</v>
      </c>
      <c r="N121" s="340"/>
      <c r="O121" s="341"/>
      <c r="P121" s="341"/>
      <c r="Q121" s="348"/>
      <c r="R121" s="157">
        <v>14</v>
      </c>
      <c r="S121" s="41" t="str">
        <f t="shared" si="21"/>
        <v>-</v>
      </c>
      <c r="T121" s="164">
        <v>21</v>
      </c>
      <c r="U121" s="352"/>
      <c r="V121" s="331"/>
      <c r="W121" s="332"/>
      <c r="X121" s="332"/>
      <c r="Y121" s="333"/>
      <c r="Z121" s="135"/>
      <c r="AA121" s="75">
        <f>COUNTIF(F120:U122,"○")</f>
        <v>2</v>
      </c>
      <c r="AB121" s="76">
        <f>COUNTIF(F120:U122,"×")</f>
        <v>1</v>
      </c>
      <c r="AC121" s="72">
        <f>(IF((F120&gt;H120),1,0))+(IF((F121&gt;H121),1,0))+(IF((F122&gt;H122),1,0))+(IF((J120&gt;L120),1,0))+(IF((J121&gt;L121),1,0))+(IF((J122&gt;L122),1,0))+(IF((N120&gt;P120),1,0))+(IF((N121&gt;P121),1,0))+(IF((N122&gt;P122),1,0))+(IF((R120&gt;T120),1,0))+(IF((R121&gt;T121),1,0))+(IF((R122&gt;T122),1,0))</f>
        <v>4</v>
      </c>
      <c r="AD121" s="73">
        <f>(IF((F120&lt;H120),1,0))+(IF((F121&lt;H121),1,0))+(IF((F122&lt;H122),1,0))+(IF((J120&lt;L120),1,0))+(IF((J121&lt;L121),1,0))+(IF((J122&lt;L122),1,0))+(IF((N120&lt;P120),1,0))+(IF((N121&lt;P121),1,0))+(IF((N122&lt;P122),1,0))+(IF((R120&lt;T120),1,0))+(IF((R121&lt;T121),1,0))+(IF((R122&lt;T122),1,0))</f>
        <v>3</v>
      </c>
      <c r="AE121" s="74">
        <f>AC121-AD121</f>
        <v>1</v>
      </c>
      <c r="AF121" s="76">
        <f>SUM(F120:F122,J120:J122,N120:N122,R120:R122)</f>
        <v>117</v>
      </c>
      <c r="AG121" s="76">
        <f>SUM(H120:H122,L120:L122,P120:P122,T120:T122)</f>
        <v>119</v>
      </c>
      <c r="AH121" s="77">
        <f>AF121-AG121</f>
        <v>-2</v>
      </c>
      <c r="AI121" s="196"/>
      <c r="AJ121" s="194"/>
      <c r="AK121" s="194"/>
      <c r="AL121" s="188"/>
      <c r="AM121" s="7"/>
      <c r="AN121" s="244"/>
      <c r="AO121" s="379"/>
      <c r="AP121" s="280"/>
      <c r="AQ121" s="280"/>
      <c r="AR121" s="281"/>
      <c r="AS121" s="158"/>
      <c r="AT121" s="5">
        <f>IF(AS121="","","-")</f>
      </c>
      <c r="AU121" s="156"/>
      <c r="AV121" s="359"/>
      <c r="AW121" s="159"/>
      <c r="AX121" s="10">
        <f t="shared" si="23"/>
      </c>
      <c r="AY121" s="156"/>
      <c r="AZ121" s="382"/>
      <c r="BA121" s="35">
        <f>BF120</f>
        <v>1</v>
      </c>
      <c r="BB121" s="36" t="s">
        <v>102</v>
      </c>
      <c r="BC121" s="36">
        <f>BG120</f>
        <v>1</v>
      </c>
      <c r="BD121" s="37" t="s">
        <v>70</v>
      </c>
      <c r="BE121" s="136"/>
      <c r="BF121" s="68"/>
      <c r="BG121" s="69"/>
      <c r="BH121" s="75"/>
      <c r="BI121" s="76"/>
      <c r="BJ121" s="77"/>
      <c r="BK121" s="69"/>
      <c r="BL121" s="69"/>
      <c r="BM121" s="71"/>
      <c r="BN121" s="113"/>
      <c r="BO121" s="113"/>
      <c r="BP121" s="113"/>
      <c r="BQ121" s="54"/>
      <c r="BR121" s="54"/>
      <c r="BS121" s="54"/>
      <c r="BT121" s="54"/>
      <c r="BU121" s="128"/>
      <c r="BV121" s="57"/>
      <c r="BW121" s="57"/>
      <c r="BX121" s="57"/>
      <c r="BY121" s="57"/>
      <c r="BZ121" s="57"/>
      <c r="CA121" s="57"/>
      <c r="CB121" s="57"/>
    </row>
    <row r="122" spans="1:80" ht="9" customHeight="1">
      <c r="A122" s="258"/>
      <c r="B122" s="259"/>
      <c r="C122" s="260"/>
      <c r="D122" s="7"/>
      <c r="E122" s="8"/>
      <c r="F122" s="47">
        <f>IF(P116="","",P116)</f>
        <v>21</v>
      </c>
      <c r="G122" s="43" t="str">
        <f t="shared" si="22"/>
        <v>-</v>
      </c>
      <c r="H122" s="48">
        <f>IF(N116="","",N116)</f>
        <v>15</v>
      </c>
      <c r="I122" s="346">
        <f>IF(K119="","",K119)</f>
      </c>
      <c r="J122" s="9">
        <f>IF(P119="","",P119)</f>
      </c>
      <c r="K122" s="41">
        <f t="shared" si="24"/>
      </c>
      <c r="L122" s="48">
        <f>IF(N119="","",N119)</f>
      </c>
      <c r="M122" s="346">
        <f>IF(O119="","",O119)</f>
      </c>
      <c r="N122" s="349"/>
      <c r="O122" s="350"/>
      <c r="P122" s="350"/>
      <c r="Q122" s="351"/>
      <c r="R122" s="159"/>
      <c r="S122" s="41">
        <f t="shared" si="21"/>
      </c>
      <c r="T122" s="166"/>
      <c r="U122" s="353"/>
      <c r="V122" s="35">
        <f>AA121</f>
        <v>2</v>
      </c>
      <c r="W122" s="36" t="s">
        <v>102</v>
      </c>
      <c r="X122" s="36">
        <f>AB121</f>
        <v>1</v>
      </c>
      <c r="Y122" s="37" t="s">
        <v>70</v>
      </c>
      <c r="Z122" s="135"/>
      <c r="AA122" s="75"/>
      <c r="AB122" s="76"/>
      <c r="AC122" s="75"/>
      <c r="AD122" s="76"/>
      <c r="AE122" s="77"/>
      <c r="AF122" s="76"/>
      <c r="AG122" s="76"/>
      <c r="AH122" s="77"/>
      <c r="AI122" s="196"/>
      <c r="AJ122" s="198"/>
      <c r="AK122" s="198"/>
      <c r="AL122" s="188"/>
      <c r="AM122" s="2" t="s">
        <v>305</v>
      </c>
      <c r="AN122" s="11" t="s">
        <v>302</v>
      </c>
      <c r="AO122" s="12">
        <f>IF(AU119="","",AU119)</f>
        <v>16</v>
      </c>
      <c r="AP122" s="5" t="str">
        <f aca="true" t="shared" si="25" ref="AP122:AP127">IF(AO122="","","-")</f>
        <v>-</v>
      </c>
      <c r="AQ122" s="13">
        <f>IF(AS119="","",AS119)</f>
        <v>21</v>
      </c>
      <c r="AR122" s="276" t="str">
        <f>IF(AV119="","",IF(AV119="○","×",IF(AV119="×","○")))</f>
        <v>×</v>
      </c>
      <c r="AS122" s="269"/>
      <c r="AT122" s="270"/>
      <c r="AU122" s="270"/>
      <c r="AV122" s="271"/>
      <c r="AW122" s="160">
        <v>14</v>
      </c>
      <c r="AX122" s="5" t="str">
        <f t="shared" si="23"/>
        <v>-</v>
      </c>
      <c r="AY122" s="162">
        <v>21</v>
      </c>
      <c r="AZ122" s="373" t="str">
        <f>IF(AW122&lt;&gt;"",IF(AW122&gt;AY122,IF(AW123&gt;AY123,"○",IF(AW124&gt;AY124,"○","×")),IF(AW123&gt;AY123,IF(AW124&gt;AY124,"○","×"),"×")),"")</f>
        <v>×</v>
      </c>
      <c r="BA122" s="252" t="s">
        <v>144</v>
      </c>
      <c r="BB122" s="246"/>
      <c r="BC122" s="246"/>
      <c r="BD122" s="247"/>
      <c r="BE122" s="135"/>
      <c r="BF122" s="78"/>
      <c r="BG122" s="79"/>
      <c r="BH122" s="60"/>
      <c r="BI122" s="61"/>
      <c r="BJ122" s="70"/>
      <c r="BK122" s="79"/>
      <c r="BL122" s="79"/>
      <c r="BM122" s="80"/>
      <c r="BN122" s="113"/>
      <c r="BO122" s="113"/>
      <c r="BP122" s="113"/>
      <c r="BQ122" s="54"/>
      <c r="BR122" s="54"/>
      <c r="BS122" s="54"/>
      <c r="BT122" s="54"/>
      <c r="BU122" s="128"/>
      <c r="BV122" s="57"/>
      <c r="BW122" s="57"/>
      <c r="BX122" s="57"/>
      <c r="BY122" s="57"/>
      <c r="BZ122" s="57"/>
      <c r="CA122" s="57"/>
      <c r="CB122" s="57"/>
    </row>
    <row r="123" spans="1:80" ht="9" customHeight="1">
      <c r="A123" s="258"/>
      <c r="B123" s="259"/>
      <c r="C123" s="260"/>
      <c r="D123" s="20" t="s">
        <v>80</v>
      </c>
      <c r="E123" s="11" t="s">
        <v>206</v>
      </c>
      <c r="F123" s="44">
        <f>IF(T114="","",T114)</f>
        <v>18</v>
      </c>
      <c r="G123" s="41" t="str">
        <f t="shared" si="22"/>
        <v>-</v>
      </c>
      <c r="H123" s="45">
        <f>IF(R114="","",R114)</f>
        <v>21</v>
      </c>
      <c r="I123" s="334" t="str">
        <f>IF(U114="","",IF(U114="○","×",IF(U114="×","○")))</f>
        <v>○</v>
      </c>
      <c r="J123" s="4">
        <f>IF(T117="","",T117)</f>
        <v>21</v>
      </c>
      <c r="K123" s="46" t="str">
        <f t="shared" si="24"/>
        <v>-</v>
      </c>
      <c r="L123" s="45">
        <f>IF(R117="","",R117)</f>
        <v>15</v>
      </c>
      <c r="M123" s="334" t="str">
        <f>IF(U117="","",IF(U117="○","×",IF(U117="×","○")))</f>
        <v>○</v>
      </c>
      <c r="N123" s="30">
        <f>IF(T120="","",T120)</f>
        <v>21</v>
      </c>
      <c r="O123" s="41" t="str">
        <f>IF(N123="","","-")</f>
        <v>-</v>
      </c>
      <c r="P123" s="49">
        <f>IF(R120="","",R120)</f>
        <v>9</v>
      </c>
      <c r="Q123" s="334" t="str">
        <f>IF(U120="","",IF(U120="○","×",IF(U120="×","○")))</f>
        <v>○</v>
      </c>
      <c r="R123" s="337"/>
      <c r="S123" s="338"/>
      <c r="T123" s="338"/>
      <c r="U123" s="339"/>
      <c r="V123" s="328" t="s">
        <v>140</v>
      </c>
      <c r="W123" s="329"/>
      <c r="X123" s="329"/>
      <c r="Y123" s="330"/>
      <c r="Z123" s="135"/>
      <c r="AA123" s="60"/>
      <c r="AB123" s="61"/>
      <c r="AC123" s="60"/>
      <c r="AD123" s="61"/>
      <c r="AE123" s="70"/>
      <c r="AF123" s="61"/>
      <c r="AG123" s="61"/>
      <c r="AH123" s="70"/>
      <c r="AI123" s="196"/>
      <c r="AJ123" s="198"/>
      <c r="AK123" s="198"/>
      <c r="AL123" s="188"/>
      <c r="AM123" s="2" t="s">
        <v>306</v>
      </c>
      <c r="AN123" s="3" t="s">
        <v>302</v>
      </c>
      <c r="AO123" s="15">
        <f>IF(AU120="","",AU120)</f>
        <v>18</v>
      </c>
      <c r="AP123" s="5" t="str">
        <f t="shared" si="25"/>
        <v>-</v>
      </c>
      <c r="AQ123" s="13">
        <f>IF(AS120="","",AS120)</f>
        <v>21</v>
      </c>
      <c r="AR123" s="277" t="str">
        <f>IF(AT120="","",AT120)</f>
        <v>-</v>
      </c>
      <c r="AS123" s="272"/>
      <c r="AT123" s="257"/>
      <c r="AU123" s="257"/>
      <c r="AV123" s="256"/>
      <c r="AW123" s="160">
        <v>13</v>
      </c>
      <c r="AX123" s="5" t="str">
        <f t="shared" si="23"/>
        <v>-</v>
      </c>
      <c r="AY123" s="162">
        <v>21</v>
      </c>
      <c r="AZ123" s="373"/>
      <c r="BA123" s="248"/>
      <c r="BB123" s="249"/>
      <c r="BC123" s="249"/>
      <c r="BD123" s="250"/>
      <c r="BE123" s="135"/>
      <c r="BF123" s="68">
        <f>COUNTIF(AO122:AZ124,"○")</f>
        <v>0</v>
      </c>
      <c r="BG123" s="69">
        <f>COUNTIF(AO122:AZ124,"×")</f>
        <v>2</v>
      </c>
      <c r="BH123" s="72">
        <f>(IF((AO122&gt;AQ122),1,0))+(IF((AO123&gt;AQ123),1,0))+(IF((AO124&gt;AQ124),1,0))+(IF((AS122&gt;AU122),1,0))+(IF((AS123&gt;AU123),1,0))+(IF((AS124&gt;AU124),1,0))+(IF((AW122&gt;AY122),1,0))+(IF((AW123&gt;AY123),1,0))+(IF((AW124&gt;AY124),1,0))</f>
        <v>0</v>
      </c>
      <c r="BI123" s="73">
        <f>(IF((AO122&lt;AQ122),1,0))+(IF((AO123&lt;AQ123),1,0))+(IF((AO124&lt;AQ124),1,0))+(IF((AS122&lt;AU122),1,0))+(IF((AS123&lt;AU123),1,0))+(IF((AS124&lt;AU124),1,0))+(IF((AW122&lt;AY122),1,0))+(IF((AW123&lt;AY123),1,0))+(IF((AW124&lt;AY124),1,0))</f>
        <v>4</v>
      </c>
      <c r="BJ123" s="74">
        <f>BH123-BI123</f>
        <v>-4</v>
      </c>
      <c r="BK123" s="69">
        <f>SUM(AO122:AO124,AS122:AS124,AW122:AW124)</f>
        <v>61</v>
      </c>
      <c r="BL123" s="69">
        <f>SUM(AQ122:AQ124,AU122:AU124,AY122:AY124)</f>
        <v>84</v>
      </c>
      <c r="BM123" s="71">
        <f>BK123-BL123</f>
        <v>-23</v>
      </c>
      <c r="BN123" s="113"/>
      <c r="BO123" s="113"/>
      <c r="BP123" s="113"/>
      <c r="BQ123" s="54"/>
      <c r="BR123" s="54"/>
      <c r="BS123" s="54"/>
      <c r="BT123" s="54"/>
      <c r="BU123" s="128"/>
      <c r="BV123" s="57"/>
      <c r="BW123" s="57"/>
      <c r="BX123" s="57"/>
      <c r="BY123" s="57"/>
      <c r="BZ123" s="57"/>
      <c r="CA123" s="57"/>
      <c r="CB123" s="57"/>
    </row>
    <row r="124" spans="1:80" ht="9" customHeight="1">
      <c r="A124" s="258"/>
      <c r="B124" s="259"/>
      <c r="C124" s="260"/>
      <c r="D124" s="15" t="s">
        <v>81</v>
      </c>
      <c r="E124" s="3" t="s">
        <v>206</v>
      </c>
      <c r="F124" s="44">
        <f>IF(T115="","",T115)</f>
        <v>21</v>
      </c>
      <c r="G124" s="41" t="str">
        <f t="shared" si="22"/>
        <v>-</v>
      </c>
      <c r="H124" s="45">
        <f>IF(R115="","",R115)</f>
        <v>9</v>
      </c>
      <c r="I124" s="335" t="str">
        <f>IF(K121="","",K121)</f>
        <v>-</v>
      </c>
      <c r="J124" s="4">
        <f>IF(T118="","",T118)</f>
        <v>21</v>
      </c>
      <c r="K124" s="41" t="str">
        <f t="shared" si="24"/>
        <v>-</v>
      </c>
      <c r="L124" s="45">
        <f>IF(R118="","",R118)</f>
        <v>13</v>
      </c>
      <c r="M124" s="335">
        <f>IF(O121="","",O121)</f>
      </c>
      <c r="N124" s="4">
        <f>IF(T121="","",T121)</f>
        <v>21</v>
      </c>
      <c r="O124" s="41" t="str">
        <f>IF(N124="","","-")</f>
        <v>-</v>
      </c>
      <c r="P124" s="45">
        <f>IF(R121="","",R121)</f>
        <v>14</v>
      </c>
      <c r="Q124" s="335" t="str">
        <f>IF(S121="","",S121)</f>
        <v>-</v>
      </c>
      <c r="R124" s="340"/>
      <c r="S124" s="341"/>
      <c r="T124" s="341"/>
      <c r="U124" s="342"/>
      <c r="V124" s="331"/>
      <c r="W124" s="332"/>
      <c r="X124" s="332"/>
      <c r="Y124" s="333"/>
      <c r="Z124" s="135"/>
      <c r="AA124" s="75">
        <f>COUNTIF(F123:U125,"○")</f>
        <v>3</v>
      </c>
      <c r="AB124" s="76">
        <f>COUNTIF(F123:U125,"×")</f>
        <v>0</v>
      </c>
      <c r="AC124" s="72">
        <f>(IF((F123&gt;H123),1,0))+(IF((F124&gt;H124),1,0))+(IF((F125&gt;H125),1,0))+(IF((J123&gt;L123),1,0))+(IF((J124&gt;L124),1,0))+(IF((J125&gt;L125),1,0))+(IF((N123&gt;P123),1,0))+(IF((N124&gt;P124),1,0))+(IF((N125&gt;P125),1,0))+(IF((R123&gt;T123),1,0))+(IF((R124&gt;T124),1,0))+(IF((R125&gt;T125),1,0))</f>
        <v>6</v>
      </c>
      <c r="AD124" s="73">
        <f>(IF((F123&lt;H123),1,0))+(IF((F124&lt;H124),1,0))+(IF((F125&lt;H125),1,0))+(IF((J123&lt;L123),1,0))+(IF((J124&lt;L124),1,0))+(IF((J125&lt;L125),1,0))+(IF((N123&lt;P123),1,0))+(IF((N124&lt;P124),1,0))+(IF((N125&lt;P125),1,0))+(IF((R123&lt;T123),1,0))+(IF((R124&lt;T124),1,0))+(IF((R125&lt;T125),1,0))</f>
        <v>1</v>
      </c>
      <c r="AE124" s="74">
        <f>AC124-AD124</f>
        <v>5</v>
      </c>
      <c r="AF124" s="76">
        <f>SUM(F123:F125,J123:J125,N123:N125,R123:R125)</f>
        <v>144</v>
      </c>
      <c r="AG124" s="76">
        <f>SUM(H123:H125,L123:L125,P123:P125,T123:T125)</f>
        <v>91</v>
      </c>
      <c r="AH124" s="77">
        <f>AF124-AG124</f>
        <v>53</v>
      </c>
      <c r="AI124" s="196"/>
      <c r="AJ124" s="198"/>
      <c r="AK124" s="198"/>
      <c r="AL124" s="188"/>
      <c r="AM124" s="7"/>
      <c r="AN124" s="17"/>
      <c r="AO124" s="7">
        <f>IF(AU121="","",AU121)</f>
      </c>
      <c r="AP124" s="5">
        <f t="shared" si="25"/>
      </c>
      <c r="AQ124" s="18">
        <f>IF(AS121="","",AS121)</f>
      </c>
      <c r="AR124" s="278">
        <f>IF(AT121="","",AT121)</f>
      </c>
      <c r="AS124" s="279"/>
      <c r="AT124" s="280"/>
      <c r="AU124" s="280"/>
      <c r="AV124" s="281"/>
      <c r="AW124" s="160"/>
      <c r="AX124" s="5">
        <f t="shared" si="23"/>
      </c>
      <c r="AY124" s="163"/>
      <c r="AZ124" s="374"/>
      <c r="BA124" s="35">
        <f>BF123</f>
        <v>0</v>
      </c>
      <c r="BB124" s="36" t="s">
        <v>102</v>
      </c>
      <c r="BC124" s="36">
        <f>BG123</f>
        <v>2</v>
      </c>
      <c r="BD124" s="37" t="s">
        <v>70</v>
      </c>
      <c r="BE124" s="136"/>
      <c r="BF124" s="81"/>
      <c r="BG124" s="82"/>
      <c r="BH124" s="83"/>
      <c r="BI124" s="84"/>
      <c r="BJ124" s="85"/>
      <c r="BK124" s="82"/>
      <c r="BL124" s="82"/>
      <c r="BM124" s="86"/>
      <c r="BN124" s="113"/>
      <c r="BO124" s="113"/>
      <c r="BP124" s="113"/>
      <c r="BQ124" s="54"/>
      <c r="BR124" s="54"/>
      <c r="BS124" s="54"/>
      <c r="BT124" s="54"/>
      <c r="BU124" s="128"/>
      <c r="BV124" s="57"/>
      <c r="BW124" s="57"/>
      <c r="BX124" s="57"/>
      <c r="BY124" s="57"/>
      <c r="BZ124" s="57"/>
      <c r="CA124" s="57"/>
      <c r="CB124" s="57"/>
    </row>
    <row r="125" spans="1:80" ht="9" customHeight="1" thickBot="1">
      <c r="A125" s="258"/>
      <c r="B125" s="259"/>
      <c r="C125" s="260"/>
      <c r="D125" s="23"/>
      <c r="E125" s="24"/>
      <c r="F125" s="50">
        <f>IF(T116="","",T116)</f>
        <v>21</v>
      </c>
      <c r="G125" s="51" t="str">
        <f t="shared" si="22"/>
        <v>-</v>
      </c>
      <c r="H125" s="52">
        <f>IF(R116="","",R116)</f>
        <v>10</v>
      </c>
      <c r="I125" s="336">
        <f>IF(K122="","",K122)</f>
      </c>
      <c r="J125" s="53">
        <f>IF(T119="","",T119)</f>
      </c>
      <c r="K125" s="51">
        <f t="shared" si="24"/>
      </c>
      <c r="L125" s="52">
        <f>IF(R119="","",R119)</f>
      </c>
      <c r="M125" s="336">
        <f>IF(O122="","",O122)</f>
      </c>
      <c r="N125" s="53">
        <f>IF(T122="","",T122)</f>
      </c>
      <c r="O125" s="51">
        <f>IF(N125="","","-")</f>
      </c>
      <c r="P125" s="52">
        <f>IF(R122="","",R122)</f>
      </c>
      <c r="Q125" s="336">
        <f>IF(S122="","",S122)</f>
      </c>
      <c r="R125" s="343"/>
      <c r="S125" s="344"/>
      <c r="T125" s="344"/>
      <c r="U125" s="345"/>
      <c r="V125" s="38">
        <f>AA124</f>
        <v>3</v>
      </c>
      <c r="W125" s="39" t="s">
        <v>102</v>
      </c>
      <c r="X125" s="39">
        <f>AB124</f>
        <v>0</v>
      </c>
      <c r="Y125" s="40" t="s">
        <v>70</v>
      </c>
      <c r="Z125" s="135"/>
      <c r="AA125" s="83"/>
      <c r="AB125" s="84"/>
      <c r="AC125" s="83"/>
      <c r="AD125" s="84"/>
      <c r="AE125" s="85"/>
      <c r="AF125" s="84"/>
      <c r="AG125" s="84"/>
      <c r="AH125" s="85"/>
      <c r="AI125" s="196"/>
      <c r="AJ125" s="198"/>
      <c r="AK125" s="198"/>
      <c r="AL125" s="188"/>
      <c r="AM125" s="20" t="s">
        <v>307</v>
      </c>
      <c r="AN125" s="11" t="s">
        <v>280</v>
      </c>
      <c r="AO125" s="20">
        <f>IF(AY119="","",AY119)</f>
        <v>21</v>
      </c>
      <c r="AP125" s="19" t="str">
        <f t="shared" si="25"/>
        <v>-</v>
      </c>
      <c r="AQ125" s="22">
        <f>IF(AW119="","",AW119)</f>
        <v>14</v>
      </c>
      <c r="AR125" s="276" t="str">
        <f>IF(AZ119="","",IF(AZ119="○","×",IF(AZ119="×","○")))</f>
        <v>○</v>
      </c>
      <c r="AS125" s="21">
        <f>IF(AY122="","",AY122)</f>
        <v>21</v>
      </c>
      <c r="AT125" s="19" t="str">
        <f>IF(AS125="","","-")</f>
        <v>-</v>
      </c>
      <c r="AU125" s="22">
        <f>IF(AW122="","",AW122)</f>
        <v>14</v>
      </c>
      <c r="AV125" s="276" t="str">
        <f>IF(AZ122="","",IF(AZ122="○","×",IF(AZ122="×","○")))</f>
        <v>○</v>
      </c>
      <c r="AW125" s="269"/>
      <c r="AX125" s="270"/>
      <c r="AY125" s="270"/>
      <c r="AZ125" s="271"/>
      <c r="BA125" s="252" t="s">
        <v>146</v>
      </c>
      <c r="BB125" s="246"/>
      <c r="BC125" s="246"/>
      <c r="BD125" s="247"/>
      <c r="BE125" s="135"/>
      <c r="BF125" s="78"/>
      <c r="BG125" s="79"/>
      <c r="BH125" s="60"/>
      <c r="BI125" s="61"/>
      <c r="BJ125" s="70"/>
      <c r="BK125" s="79"/>
      <c r="BL125" s="79"/>
      <c r="BM125" s="80"/>
      <c r="BN125" s="113"/>
      <c r="BO125" s="113"/>
      <c r="BP125" s="113"/>
      <c r="BQ125" s="54"/>
      <c r="BR125" s="54"/>
      <c r="BS125" s="54"/>
      <c r="BT125" s="54"/>
      <c r="BU125" s="128"/>
      <c r="BV125" s="57"/>
      <c r="BW125" s="57"/>
      <c r="BX125" s="57"/>
      <c r="BY125" s="57"/>
      <c r="BZ125" s="57"/>
      <c r="CA125" s="57"/>
      <c r="CB125" s="57"/>
    </row>
    <row r="126" spans="1:80" ht="9" customHeight="1" thickBot="1">
      <c r="A126" s="258"/>
      <c r="B126" s="259"/>
      <c r="C126" s="260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I126" s="196"/>
      <c r="AJ126" s="198"/>
      <c r="AK126" s="198"/>
      <c r="AL126" s="188"/>
      <c r="AM126" s="15" t="s">
        <v>308</v>
      </c>
      <c r="AN126" s="3" t="s">
        <v>280</v>
      </c>
      <c r="AO126" s="15">
        <f>IF(AY120="","",AY120)</f>
        <v>23</v>
      </c>
      <c r="AP126" s="5" t="str">
        <f t="shared" si="25"/>
        <v>-</v>
      </c>
      <c r="AQ126" s="13">
        <f>IF(AW120="","",AW120)</f>
        <v>21</v>
      </c>
      <c r="AR126" s="277">
        <f>IF(AT123="","",AT123)</f>
      </c>
      <c r="AS126" s="16">
        <f>IF(AY123="","",AY123)</f>
        <v>21</v>
      </c>
      <c r="AT126" s="5" t="str">
        <f>IF(AS126="","","-")</f>
        <v>-</v>
      </c>
      <c r="AU126" s="13">
        <f>IF(AW123="","",AW123)</f>
        <v>13</v>
      </c>
      <c r="AV126" s="277" t="str">
        <f>IF(AX123="","",AX123)</f>
        <v>-</v>
      </c>
      <c r="AW126" s="272"/>
      <c r="AX126" s="257"/>
      <c r="AY126" s="257"/>
      <c r="AZ126" s="256"/>
      <c r="BA126" s="248"/>
      <c r="BB126" s="249"/>
      <c r="BC126" s="249"/>
      <c r="BD126" s="250"/>
      <c r="BE126" s="135"/>
      <c r="BF126" s="68">
        <f>COUNTIF(AO125:AZ127,"○")</f>
        <v>2</v>
      </c>
      <c r="BG126" s="69">
        <f>COUNTIF(AO125:AZ127,"×")</f>
        <v>0</v>
      </c>
      <c r="BH126" s="72">
        <f>(IF((AO125&gt;AQ125),1,0))+(IF((AO126&gt;AQ126),1,0))+(IF((AO127&gt;AQ127),1,0))+(IF((AS125&gt;AU125),1,0))+(IF((AS126&gt;AU126),1,0))+(IF((AS127&gt;AU127),1,0))+(IF((AW125&gt;AY125),1,0))+(IF((AW126&gt;AY126),1,0))+(IF((AW127&gt;AY127),1,0))</f>
        <v>4</v>
      </c>
      <c r="BI126" s="73">
        <f>(IF((AO125&lt;AQ125),1,0))+(IF((AO126&lt;AQ126),1,0))+(IF((AO127&lt;AQ127),1,0))+(IF((AS125&lt;AU125),1,0))+(IF((AS126&lt;AU126),1,0))+(IF((AS127&lt;AU127),1,0))+(IF((AW125&lt;AY125),1,0))+(IF((AW126&lt;AY126),1,0))+(IF((AW127&lt;AY127),1,0))</f>
        <v>0</v>
      </c>
      <c r="BJ126" s="74">
        <f>BH126-BI126</f>
        <v>4</v>
      </c>
      <c r="BK126" s="69">
        <f>SUM(AO125:AO127,AS125:AS127,AW125:AW127)</f>
        <v>86</v>
      </c>
      <c r="BL126" s="69">
        <f>SUM(AQ125:AQ127,AU125:AU127,AY125:AY127)</f>
        <v>62</v>
      </c>
      <c r="BM126" s="71">
        <f>BK126-BL126</f>
        <v>24</v>
      </c>
      <c r="BN126" s="113"/>
      <c r="BO126" s="113"/>
      <c r="BP126" s="113"/>
      <c r="BQ126" s="54"/>
      <c r="BR126" s="54"/>
      <c r="BS126" s="54"/>
      <c r="BT126" s="54"/>
      <c r="BU126" s="128"/>
      <c r="BV126" s="57"/>
      <c r="BW126" s="57"/>
      <c r="BX126" s="57"/>
      <c r="BY126" s="57"/>
      <c r="BZ126" s="57"/>
      <c r="CA126" s="57"/>
      <c r="CB126" s="57"/>
    </row>
    <row r="127" spans="1:80" ht="9" customHeight="1" thickBot="1">
      <c r="A127" s="258"/>
      <c r="B127" s="259"/>
      <c r="C127" s="260"/>
      <c r="D127" s="297"/>
      <c r="E127" s="298"/>
      <c r="F127" s="301" t="str">
        <f>D129</f>
        <v>戸田智義</v>
      </c>
      <c r="G127" s="302"/>
      <c r="H127" s="302"/>
      <c r="I127" s="303"/>
      <c r="J127" s="304" t="str">
        <f>D132</f>
        <v>柚山治</v>
      </c>
      <c r="K127" s="302"/>
      <c r="L127" s="302"/>
      <c r="M127" s="303"/>
      <c r="N127" s="304" t="str">
        <f>D135</f>
        <v>神野武史</v>
      </c>
      <c r="O127" s="302"/>
      <c r="P127" s="302"/>
      <c r="Q127" s="303"/>
      <c r="R127" s="282" t="s">
        <v>60</v>
      </c>
      <c r="S127" s="283"/>
      <c r="T127" s="283"/>
      <c r="U127" s="284"/>
      <c r="V127" s="54"/>
      <c r="W127" s="285" t="s">
        <v>66</v>
      </c>
      <c r="X127" s="286"/>
      <c r="Y127" s="287" t="s">
        <v>67</v>
      </c>
      <c r="Z127" s="288"/>
      <c r="AA127" s="289"/>
      <c r="AB127" s="65" t="s">
        <v>68</v>
      </c>
      <c r="AC127" s="66"/>
      <c r="AD127" s="67"/>
      <c r="AE127" s="113"/>
      <c r="AF127" s="113"/>
      <c r="AG127" s="113"/>
      <c r="AI127" s="196"/>
      <c r="AJ127" s="198"/>
      <c r="AK127" s="198"/>
      <c r="AL127" s="188"/>
      <c r="AM127" s="23"/>
      <c r="AN127" s="24"/>
      <c r="AO127" s="23">
        <f>IF(AY121="","",AY121)</f>
      </c>
      <c r="AP127" s="25">
        <f t="shared" si="25"/>
      </c>
      <c r="AQ127" s="26">
        <f>IF(AW121="","",AW121)</f>
      </c>
      <c r="AR127" s="292">
        <f>IF(AT124="","",AT124)</f>
      </c>
      <c r="AS127" s="27">
        <f>IF(AY124="","",AY124)</f>
      </c>
      <c r="AT127" s="25">
        <f>IF(AS127="","","-")</f>
      </c>
      <c r="AU127" s="26">
        <f>IF(AW124="","",AW124)</f>
      </c>
      <c r="AV127" s="292">
        <f>IF(AX124="","",AX124)</f>
      </c>
      <c r="AW127" s="253"/>
      <c r="AX127" s="254"/>
      <c r="AY127" s="254"/>
      <c r="AZ127" s="255"/>
      <c r="BA127" s="38">
        <f>BF126</f>
        <v>2</v>
      </c>
      <c r="BB127" s="39" t="s">
        <v>102</v>
      </c>
      <c r="BC127" s="39">
        <f>BG126</f>
        <v>0</v>
      </c>
      <c r="BD127" s="40" t="s">
        <v>70</v>
      </c>
      <c r="BE127" s="136"/>
      <c r="BF127" s="81"/>
      <c r="BG127" s="82"/>
      <c r="BH127" s="83"/>
      <c r="BI127" s="84"/>
      <c r="BJ127" s="85"/>
      <c r="BK127" s="82"/>
      <c r="BL127" s="82"/>
      <c r="BM127" s="86"/>
      <c r="BN127" s="113"/>
      <c r="BO127" s="113"/>
      <c r="BP127" s="113"/>
      <c r="BQ127" s="54"/>
      <c r="BR127" s="54"/>
      <c r="BS127" s="54"/>
      <c r="BT127" s="54"/>
      <c r="BV127" s="57"/>
      <c r="BW127" s="57"/>
      <c r="BX127" s="57"/>
      <c r="BY127" s="57"/>
      <c r="BZ127" s="57"/>
      <c r="CA127" s="57"/>
      <c r="CB127" s="57"/>
    </row>
    <row r="128" spans="1:80" ht="9" customHeight="1" thickBot="1">
      <c r="A128" s="258"/>
      <c r="B128" s="259"/>
      <c r="C128" s="260"/>
      <c r="D128" s="299"/>
      <c r="E128" s="300"/>
      <c r="F128" s="290" t="str">
        <f>D130</f>
        <v>本郷裕貴</v>
      </c>
      <c r="G128" s="291"/>
      <c r="H128" s="291"/>
      <c r="I128" s="292"/>
      <c r="J128" s="293" t="str">
        <f>D133</f>
        <v>真鍋勝行</v>
      </c>
      <c r="K128" s="291"/>
      <c r="L128" s="291"/>
      <c r="M128" s="292"/>
      <c r="N128" s="293" t="str">
        <f>D136</f>
        <v>浮橋一也</v>
      </c>
      <c r="O128" s="291"/>
      <c r="P128" s="291"/>
      <c r="Q128" s="292"/>
      <c r="R128" s="294" t="s">
        <v>61</v>
      </c>
      <c r="S128" s="295"/>
      <c r="T128" s="295"/>
      <c r="U128" s="296"/>
      <c r="V128" s="54"/>
      <c r="W128" s="62" t="s">
        <v>69</v>
      </c>
      <c r="X128" s="63" t="s">
        <v>70</v>
      </c>
      <c r="Y128" s="62" t="s">
        <v>40</v>
      </c>
      <c r="Z128" s="63" t="s">
        <v>71</v>
      </c>
      <c r="AA128" s="64" t="s">
        <v>72</v>
      </c>
      <c r="AB128" s="63" t="s">
        <v>103</v>
      </c>
      <c r="AC128" s="63" t="s">
        <v>71</v>
      </c>
      <c r="AD128" s="64" t="s">
        <v>72</v>
      </c>
      <c r="AE128" s="113"/>
      <c r="AF128" s="113"/>
      <c r="AG128" s="113"/>
      <c r="AI128" s="196"/>
      <c r="AJ128" s="198"/>
      <c r="AK128" s="198"/>
      <c r="AL128" s="188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5"/>
      <c r="BG128" s="55"/>
      <c r="BH128" s="55"/>
      <c r="BI128" s="55"/>
      <c r="BJ128" s="55"/>
      <c r="BK128" s="55"/>
      <c r="BL128" s="55"/>
      <c r="BM128" s="55"/>
      <c r="BN128" s="55"/>
      <c r="BO128" s="113"/>
      <c r="BP128" s="113"/>
      <c r="BQ128" s="54"/>
      <c r="BR128" s="54"/>
      <c r="BS128" s="54"/>
      <c r="BT128" s="54"/>
      <c r="BV128" s="57"/>
      <c r="BW128" s="57"/>
      <c r="BX128" s="57"/>
      <c r="BY128" s="57"/>
      <c r="BZ128" s="57"/>
      <c r="CA128" s="57"/>
      <c r="CB128" s="57"/>
    </row>
    <row r="129" spans="1:80" ht="9" customHeight="1">
      <c r="A129" s="258"/>
      <c r="B129" s="259"/>
      <c r="C129" s="260"/>
      <c r="D129" s="2" t="s">
        <v>191</v>
      </c>
      <c r="E129" s="3" t="s">
        <v>203</v>
      </c>
      <c r="F129" s="375"/>
      <c r="G129" s="376"/>
      <c r="H129" s="376"/>
      <c r="I129" s="377"/>
      <c r="J129" s="157">
        <v>17</v>
      </c>
      <c r="K129" s="5" t="str">
        <f>IF(J129="","","-")</f>
        <v>-</v>
      </c>
      <c r="L129" s="153">
        <v>21</v>
      </c>
      <c r="M129" s="366" t="str">
        <f>IF(J129&lt;&gt;"",IF(J129&gt;L129,IF(J130&gt;L130,"○",IF(J131&gt;L131,"○","×")),IF(J130&gt;L130,IF(J131&gt;L131,"○","×"),"×")),"")</f>
        <v>×</v>
      </c>
      <c r="N129" s="157">
        <v>6</v>
      </c>
      <c r="O129" s="6" t="str">
        <f aca="true" t="shared" si="26" ref="O129:O134">IF(N129="","","-")</f>
        <v>-</v>
      </c>
      <c r="P129" s="161">
        <v>21</v>
      </c>
      <c r="Q129" s="380" t="str">
        <f>IF(N129&lt;&gt;"",IF(N129&gt;P129,IF(N130&gt;P130,"○",IF(N131&gt;P131,"○","×")),IF(N130&gt;P130,IF(N131&gt;P131,"○","×"),"×")),"")</f>
        <v>×</v>
      </c>
      <c r="R129" s="273" t="s">
        <v>362</v>
      </c>
      <c r="S129" s="274"/>
      <c r="T129" s="274"/>
      <c r="U129" s="275"/>
      <c r="V129" s="135"/>
      <c r="W129" s="68"/>
      <c r="X129" s="69"/>
      <c r="Y129" s="60"/>
      <c r="Z129" s="61"/>
      <c r="AA129" s="70"/>
      <c r="AB129" s="69"/>
      <c r="AC129" s="69"/>
      <c r="AD129" s="71"/>
      <c r="AE129" s="113"/>
      <c r="AF129" s="113"/>
      <c r="AG129" s="113"/>
      <c r="AI129" s="196"/>
      <c r="AJ129" s="198"/>
      <c r="AK129" s="198"/>
      <c r="AL129" s="188"/>
      <c r="AM129" s="297" t="s">
        <v>121</v>
      </c>
      <c r="AN129" s="298"/>
      <c r="AO129" s="301" t="str">
        <f>AM131</f>
        <v>宮本温子</v>
      </c>
      <c r="AP129" s="302"/>
      <c r="AQ129" s="302"/>
      <c r="AR129" s="303"/>
      <c r="AS129" s="304" t="str">
        <f>AM134</f>
        <v>堀田好江</v>
      </c>
      <c r="AT129" s="302"/>
      <c r="AU129" s="302"/>
      <c r="AV129" s="303"/>
      <c r="AW129" s="304" t="str">
        <f>AM137</f>
        <v>坂上昌美</v>
      </c>
      <c r="AX129" s="302"/>
      <c r="AY129" s="302"/>
      <c r="AZ129" s="303"/>
      <c r="BA129" s="282" t="s">
        <v>60</v>
      </c>
      <c r="BB129" s="283"/>
      <c r="BC129" s="283"/>
      <c r="BD129" s="284"/>
      <c r="BE129" s="54"/>
      <c r="BF129" s="285" t="s">
        <v>66</v>
      </c>
      <c r="BG129" s="286"/>
      <c r="BH129" s="287" t="s">
        <v>67</v>
      </c>
      <c r="BI129" s="288"/>
      <c r="BJ129" s="289"/>
      <c r="BK129" s="65" t="s">
        <v>68</v>
      </c>
      <c r="BL129" s="66"/>
      <c r="BM129" s="67"/>
      <c r="BN129" s="55"/>
      <c r="BO129" s="113"/>
      <c r="BP129" s="113"/>
      <c r="BQ129" s="54"/>
      <c r="BR129" s="54"/>
      <c r="BS129" s="54"/>
      <c r="BT129" s="54"/>
      <c r="BV129" s="57"/>
      <c r="BW129" s="57"/>
      <c r="BX129" s="57"/>
      <c r="BY129" s="57"/>
      <c r="BZ129" s="57"/>
      <c r="CA129" s="57"/>
      <c r="CB129" s="57"/>
    </row>
    <row r="130" spans="1:80" ht="9" customHeight="1" thickBot="1">
      <c r="A130" s="258"/>
      <c r="B130" s="259"/>
      <c r="C130" s="260"/>
      <c r="D130" s="2" t="s">
        <v>192</v>
      </c>
      <c r="E130" s="3" t="s">
        <v>203</v>
      </c>
      <c r="F130" s="378"/>
      <c r="G130" s="257"/>
      <c r="H130" s="257"/>
      <c r="I130" s="256"/>
      <c r="J130" s="157">
        <v>11</v>
      </c>
      <c r="K130" s="5" t="str">
        <f>IF(J130="","","-")</f>
        <v>-</v>
      </c>
      <c r="L130" s="155">
        <v>21</v>
      </c>
      <c r="M130" s="358"/>
      <c r="N130" s="157">
        <v>15</v>
      </c>
      <c r="O130" s="5" t="str">
        <f t="shared" si="26"/>
        <v>-</v>
      </c>
      <c r="P130" s="162">
        <v>21</v>
      </c>
      <c r="Q130" s="381"/>
      <c r="R130" s="248"/>
      <c r="S130" s="249"/>
      <c r="T130" s="249"/>
      <c r="U130" s="250"/>
      <c r="V130" s="135"/>
      <c r="W130" s="68">
        <f>COUNTIF(F129:Q131,"○")</f>
        <v>0</v>
      </c>
      <c r="X130" s="69">
        <f>COUNTIF(F129:Q131,"×")</f>
        <v>2</v>
      </c>
      <c r="Y130" s="72">
        <f>(IF((F129&gt;H129),1,0))+(IF((F130&gt;H130),1,0))+(IF((F131&gt;H131),1,0))+(IF((J129&gt;L129),1,0))+(IF((J130&gt;L130),1,0))+(IF((J131&gt;L131),1,0))+(IF((N129&gt;P129),1,0))+(IF((N130&gt;P130),1,0))+(IF((N131&gt;P131),1,0))</f>
        <v>0</v>
      </c>
      <c r="Z130" s="73">
        <f>(IF((F129&lt;H129),1,0))+(IF((F130&lt;H130),1,0))+(IF((F131&lt;H131),1,0))+(IF((J129&lt;L129),1,0))+(IF((J130&lt;L130),1,0))+(IF((J131&lt;L131),1,0))+(IF((N129&lt;P129),1,0))+(IF((N130&lt;P130),1,0))+(IF((N131&lt;P131),1,0))</f>
        <v>4</v>
      </c>
      <c r="AA130" s="74">
        <f>Y130-Z130</f>
        <v>-4</v>
      </c>
      <c r="AB130" s="69">
        <f>SUM(F129:F131,J129:J131,N129:N131)</f>
        <v>49</v>
      </c>
      <c r="AC130" s="69">
        <f>SUM(H129:H131,L129:L131,P129:P131)</f>
        <v>84</v>
      </c>
      <c r="AD130" s="71">
        <f>AB130-AC130</f>
        <v>-35</v>
      </c>
      <c r="AE130" s="113"/>
      <c r="AF130" s="113"/>
      <c r="AG130" s="113"/>
      <c r="AI130" s="196"/>
      <c r="AJ130" s="198"/>
      <c r="AK130" s="198"/>
      <c r="AL130" s="188"/>
      <c r="AM130" s="299"/>
      <c r="AN130" s="300"/>
      <c r="AO130" s="290" t="str">
        <f>AM132</f>
        <v>宮本萌生</v>
      </c>
      <c r="AP130" s="291"/>
      <c r="AQ130" s="291"/>
      <c r="AR130" s="292"/>
      <c r="AS130" s="293" t="str">
        <f>AM135</f>
        <v>山内真樹</v>
      </c>
      <c r="AT130" s="291"/>
      <c r="AU130" s="291"/>
      <c r="AV130" s="292"/>
      <c r="AW130" s="293" t="str">
        <f>AM138</f>
        <v>合田直子</v>
      </c>
      <c r="AX130" s="291"/>
      <c r="AY130" s="291"/>
      <c r="AZ130" s="292"/>
      <c r="BA130" s="294" t="s">
        <v>61</v>
      </c>
      <c r="BB130" s="295"/>
      <c r="BC130" s="295"/>
      <c r="BD130" s="296"/>
      <c r="BE130" s="54"/>
      <c r="BF130" s="62" t="s">
        <v>69</v>
      </c>
      <c r="BG130" s="63" t="s">
        <v>70</v>
      </c>
      <c r="BH130" s="62" t="s">
        <v>40</v>
      </c>
      <c r="BI130" s="63" t="s">
        <v>71</v>
      </c>
      <c r="BJ130" s="64" t="s">
        <v>72</v>
      </c>
      <c r="BK130" s="63" t="s">
        <v>103</v>
      </c>
      <c r="BL130" s="63" t="s">
        <v>71</v>
      </c>
      <c r="BM130" s="64" t="s">
        <v>72</v>
      </c>
      <c r="BN130" s="55"/>
      <c r="BO130" s="113"/>
      <c r="BP130" s="113"/>
      <c r="BQ130" s="54"/>
      <c r="BR130" s="54"/>
      <c r="BS130" s="54"/>
      <c r="BT130" s="54"/>
      <c r="BV130" s="57"/>
      <c r="BW130" s="57"/>
      <c r="BX130" s="57"/>
      <c r="BY130" s="57"/>
      <c r="BZ130" s="57"/>
      <c r="CA130" s="57"/>
      <c r="CB130" s="57"/>
    </row>
    <row r="131" spans="1:80" ht="9" customHeight="1">
      <c r="A131" s="258"/>
      <c r="B131" s="259"/>
      <c r="C131" s="260"/>
      <c r="D131" s="7"/>
      <c r="E131" s="122"/>
      <c r="F131" s="379"/>
      <c r="G131" s="280"/>
      <c r="H131" s="280"/>
      <c r="I131" s="281"/>
      <c r="J131" s="158"/>
      <c r="K131" s="5">
        <f>IF(J131="","","-")</f>
      </c>
      <c r="L131" s="156"/>
      <c r="M131" s="359"/>
      <c r="N131" s="159"/>
      <c r="O131" s="10">
        <f t="shared" si="26"/>
      </c>
      <c r="P131" s="156"/>
      <c r="Q131" s="382"/>
      <c r="R131" s="35">
        <f>W130</f>
        <v>0</v>
      </c>
      <c r="S131" s="36" t="s">
        <v>102</v>
      </c>
      <c r="T131" s="36">
        <f>X130</f>
        <v>2</v>
      </c>
      <c r="U131" s="37" t="s">
        <v>70</v>
      </c>
      <c r="V131" s="136"/>
      <c r="W131" s="68"/>
      <c r="X131" s="69"/>
      <c r="Y131" s="75"/>
      <c r="Z131" s="76"/>
      <c r="AA131" s="77"/>
      <c r="AB131" s="69"/>
      <c r="AC131" s="69"/>
      <c r="AD131" s="71"/>
      <c r="AE131" s="113"/>
      <c r="AF131" s="113"/>
      <c r="AG131" s="113"/>
      <c r="AI131" s="196"/>
      <c r="AJ131" s="198"/>
      <c r="AK131" s="198"/>
      <c r="AL131" s="188"/>
      <c r="AM131" s="2" t="s">
        <v>437</v>
      </c>
      <c r="AN131" s="125" t="s">
        <v>169</v>
      </c>
      <c r="AO131" s="375"/>
      <c r="AP131" s="376"/>
      <c r="AQ131" s="376"/>
      <c r="AR131" s="377"/>
      <c r="AS131" s="157">
        <v>21</v>
      </c>
      <c r="AT131" s="5" t="str">
        <f>IF(AS131="","","-")</f>
        <v>-</v>
      </c>
      <c r="AU131" s="153">
        <v>13</v>
      </c>
      <c r="AV131" s="366" t="str">
        <f>IF(AS131&lt;&gt;"",IF(AS131&gt;AU131,IF(AS132&gt;AU132,"○",IF(AS133&gt;AU133,"○","×")),IF(AS132&gt;AU132,IF(AS133&gt;AU133,"○","×"),"×")),"")</f>
        <v>○</v>
      </c>
      <c r="AW131" s="157">
        <v>21</v>
      </c>
      <c r="AX131" s="6" t="str">
        <f aca="true" t="shared" si="27" ref="AX131:AX136">IF(AW131="","","-")</f>
        <v>-</v>
      </c>
      <c r="AY131" s="161">
        <v>9</v>
      </c>
      <c r="AZ131" s="380" t="str">
        <f>IF(AW131&lt;&gt;"",IF(AW131&gt;AY131,IF(AW132&gt;AY132,"○",IF(AW133&gt;AY133,"○","×")),IF(AW132&gt;AY132,IF(AW133&gt;AY133,"○","×"),"×")),"")</f>
        <v>○</v>
      </c>
      <c r="BA131" s="273" t="s">
        <v>146</v>
      </c>
      <c r="BB131" s="274"/>
      <c r="BC131" s="274"/>
      <c r="BD131" s="275"/>
      <c r="BE131" s="135"/>
      <c r="BF131" s="68"/>
      <c r="BG131" s="69"/>
      <c r="BH131" s="60"/>
      <c r="BI131" s="61"/>
      <c r="BJ131" s="70"/>
      <c r="BK131" s="69"/>
      <c r="BL131" s="69"/>
      <c r="BM131" s="71"/>
      <c r="BN131" s="55"/>
      <c r="BO131" s="113"/>
      <c r="BP131" s="113"/>
      <c r="BQ131" s="54"/>
      <c r="BR131" s="54"/>
      <c r="BS131" s="54"/>
      <c r="BT131" s="54"/>
      <c r="BV131" s="57"/>
      <c r="BW131" s="57"/>
      <c r="BX131" s="57"/>
      <c r="BY131" s="57"/>
      <c r="BZ131" s="57"/>
      <c r="CA131" s="57"/>
      <c r="CB131" s="57"/>
    </row>
    <row r="132" spans="1:80" ht="9" customHeight="1">
      <c r="A132" s="258"/>
      <c r="B132" s="259"/>
      <c r="C132" s="260"/>
      <c r="D132" s="2" t="s">
        <v>193</v>
      </c>
      <c r="E132" s="126" t="s">
        <v>209</v>
      </c>
      <c r="F132" s="12">
        <f>IF(L129="","",L129)</f>
        <v>21</v>
      </c>
      <c r="G132" s="5" t="str">
        <f aca="true" t="shared" si="28" ref="G132:G137">IF(F132="","","-")</f>
        <v>-</v>
      </c>
      <c r="H132" s="13">
        <f>IF(J129="","",J129)</f>
        <v>17</v>
      </c>
      <c r="I132" s="276" t="str">
        <f>IF(M129="","",IF(M129="○","×",IF(M129="×","○")))</f>
        <v>○</v>
      </c>
      <c r="J132" s="269"/>
      <c r="K132" s="270"/>
      <c r="L132" s="270"/>
      <c r="M132" s="271"/>
      <c r="N132" s="160">
        <v>7</v>
      </c>
      <c r="O132" s="5" t="str">
        <f t="shared" si="26"/>
        <v>-</v>
      </c>
      <c r="P132" s="162">
        <v>21</v>
      </c>
      <c r="Q132" s="373" t="str">
        <f>IF(N132&lt;&gt;"",IF(N132&gt;P132,IF(N133&gt;P133,"○",IF(N134&gt;P134,"○","×")),IF(N133&gt;P133,IF(N134&gt;P134,"○","×"),"×")),"")</f>
        <v>×</v>
      </c>
      <c r="R132" s="252" t="s">
        <v>361</v>
      </c>
      <c r="S132" s="246"/>
      <c r="T132" s="246"/>
      <c r="U132" s="247"/>
      <c r="V132" s="135"/>
      <c r="W132" s="78"/>
      <c r="X132" s="79"/>
      <c r="Y132" s="60"/>
      <c r="Z132" s="61"/>
      <c r="AA132" s="70"/>
      <c r="AB132" s="79"/>
      <c r="AC132" s="79"/>
      <c r="AD132" s="80"/>
      <c r="AE132" s="113"/>
      <c r="AF132" s="113"/>
      <c r="AG132" s="113"/>
      <c r="AI132" s="196"/>
      <c r="AJ132" s="198"/>
      <c r="AK132" s="198"/>
      <c r="AL132" s="188"/>
      <c r="AM132" s="2" t="s">
        <v>309</v>
      </c>
      <c r="AN132" s="125" t="s">
        <v>169</v>
      </c>
      <c r="AO132" s="378"/>
      <c r="AP132" s="257"/>
      <c r="AQ132" s="257"/>
      <c r="AR132" s="256"/>
      <c r="AS132" s="157">
        <v>22</v>
      </c>
      <c r="AT132" s="5" t="str">
        <f>IF(AS132="","","-")</f>
        <v>-</v>
      </c>
      <c r="AU132" s="155">
        <v>20</v>
      </c>
      <c r="AV132" s="358"/>
      <c r="AW132" s="157">
        <v>21</v>
      </c>
      <c r="AX132" s="5" t="str">
        <f t="shared" si="27"/>
        <v>-</v>
      </c>
      <c r="AY132" s="162">
        <v>14</v>
      </c>
      <c r="AZ132" s="381"/>
      <c r="BA132" s="248"/>
      <c r="BB132" s="249"/>
      <c r="BC132" s="249"/>
      <c r="BD132" s="250"/>
      <c r="BE132" s="135"/>
      <c r="BF132" s="68">
        <f>COUNTIF(AO131:AZ133,"○")</f>
        <v>2</v>
      </c>
      <c r="BG132" s="69">
        <f>COUNTIF(AO131:AZ133,"×")</f>
        <v>0</v>
      </c>
      <c r="BH132" s="72">
        <f>(IF((AO131&gt;AQ131),1,0))+(IF((AO132&gt;AQ132),1,0))+(IF((AO133&gt;AQ133),1,0))+(IF((AS131&gt;AU131),1,0))+(IF((AS132&gt;AU132),1,0))+(IF((AS133&gt;AU133),1,0))+(IF((AW131&gt;AY131),1,0))+(IF((AW132&gt;AY132),1,0))+(IF((AW133&gt;AY133),1,0))</f>
        <v>4</v>
      </c>
      <c r="BI132" s="73">
        <f>(IF((AO131&lt;AQ131),1,0))+(IF((AO132&lt;AQ132),1,0))+(IF((AO133&lt;AQ133),1,0))+(IF((AS131&lt;AU131),1,0))+(IF((AS132&lt;AU132),1,0))+(IF((AS133&lt;AU133),1,0))+(IF((AW131&lt;AY131),1,0))+(IF((AW132&lt;AY132),1,0))+(IF((AW133&lt;AY133),1,0))</f>
        <v>0</v>
      </c>
      <c r="BJ132" s="74">
        <f>BH132-BI132</f>
        <v>4</v>
      </c>
      <c r="BK132" s="69">
        <f>SUM(AO131:AO133,AS131:AS133,AW131:AW133)</f>
        <v>85</v>
      </c>
      <c r="BL132" s="69">
        <f>SUM(AQ131:AQ133,AU131:AU133,AY131:AY133)</f>
        <v>56</v>
      </c>
      <c r="BM132" s="71">
        <f>BK132-BL132</f>
        <v>29</v>
      </c>
      <c r="BN132" s="55"/>
      <c r="BO132" s="113"/>
      <c r="BP132" s="113"/>
      <c r="BQ132" s="54"/>
      <c r="BR132" s="54"/>
      <c r="BS132" s="54"/>
      <c r="BT132" s="54"/>
      <c r="BV132" s="57"/>
      <c r="BW132" s="57"/>
      <c r="BX132" s="57"/>
      <c r="BY132" s="57"/>
      <c r="BZ132" s="57"/>
      <c r="CA132" s="57"/>
      <c r="CB132" s="57"/>
    </row>
    <row r="133" spans="1:80" ht="9" customHeight="1">
      <c r="A133" s="258"/>
      <c r="B133" s="259"/>
      <c r="C133" s="260"/>
      <c r="D133" s="2" t="s">
        <v>91</v>
      </c>
      <c r="E133" s="125" t="s">
        <v>210</v>
      </c>
      <c r="F133" s="15">
        <f>IF(L130="","",L130)</f>
        <v>21</v>
      </c>
      <c r="G133" s="5" t="str">
        <f t="shared" si="28"/>
        <v>-</v>
      </c>
      <c r="H133" s="13">
        <f>IF(J130="","",J130)</f>
        <v>11</v>
      </c>
      <c r="I133" s="277" t="str">
        <f>IF(K130="","",K130)</f>
        <v>-</v>
      </c>
      <c r="J133" s="272"/>
      <c r="K133" s="257"/>
      <c r="L133" s="257"/>
      <c r="M133" s="256"/>
      <c r="N133" s="160">
        <v>17</v>
      </c>
      <c r="O133" s="5" t="str">
        <f t="shared" si="26"/>
        <v>-</v>
      </c>
      <c r="P133" s="162">
        <v>21</v>
      </c>
      <c r="Q133" s="373"/>
      <c r="R133" s="248"/>
      <c r="S133" s="249"/>
      <c r="T133" s="249"/>
      <c r="U133" s="250"/>
      <c r="V133" s="135"/>
      <c r="W133" s="68">
        <f>COUNTIF(F132:Q134,"○")</f>
        <v>1</v>
      </c>
      <c r="X133" s="69">
        <f>COUNTIF(F132:Q134,"×")</f>
        <v>1</v>
      </c>
      <c r="Y133" s="72">
        <f>(IF((F132&gt;H132),1,0))+(IF((F133&gt;H133),1,0))+(IF((F134&gt;H134),1,0))+(IF((J132&gt;L132),1,0))+(IF((J133&gt;L133),1,0))+(IF((J134&gt;L134),1,0))+(IF((N132&gt;P132),1,0))+(IF((N133&gt;P133),1,0))+(IF((N134&gt;P134),1,0))</f>
        <v>2</v>
      </c>
      <c r="Z133" s="73">
        <f>(IF((F132&lt;H132),1,0))+(IF((F133&lt;H133),1,0))+(IF((F134&lt;H134),1,0))+(IF((J132&lt;L132),1,0))+(IF((J133&lt;L133),1,0))+(IF((J134&lt;L134),1,0))+(IF((N132&lt;P132),1,0))+(IF((N133&lt;P133),1,0))+(IF((N134&lt;P134),1,0))</f>
        <v>2</v>
      </c>
      <c r="AA133" s="74">
        <f>Y133-Z133</f>
        <v>0</v>
      </c>
      <c r="AB133" s="69">
        <f>SUM(F132:F134,J132:J134,N132:N134)</f>
        <v>66</v>
      </c>
      <c r="AC133" s="69">
        <f>SUM(H132:H134,L132:L134,P132:P134)</f>
        <v>70</v>
      </c>
      <c r="AD133" s="71">
        <f>AB133-AC133</f>
        <v>-4</v>
      </c>
      <c r="AE133" s="113"/>
      <c r="AF133" s="113"/>
      <c r="AG133" s="113"/>
      <c r="AI133" s="196"/>
      <c r="AJ133" s="198"/>
      <c r="AK133" s="198"/>
      <c r="AL133" s="188"/>
      <c r="AM133" s="7"/>
      <c r="AN133" s="122"/>
      <c r="AO133" s="379"/>
      <c r="AP133" s="280"/>
      <c r="AQ133" s="280"/>
      <c r="AR133" s="281"/>
      <c r="AS133" s="158"/>
      <c r="AT133" s="5">
        <f>IF(AS133="","","-")</f>
      </c>
      <c r="AU133" s="156"/>
      <c r="AV133" s="359"/>
      <c r="AW133" s="159"/>
      <c r="AX133" s="10">
        <f t="shared" si="27"/>
      </c>
      <c r="AY133" s="156"/>
      <c r="AZ133" s="382"/>
      <c r="BA133" s="35">
        <f>BF132</f>
        <v>2</v>
      </c>
      <c r="BB133" s="36" t="s">
        <v>102</v>
      </c>
      <c r="BC133" s="36">
        <f>BG132</f>
        <v>0</v>
      </c>
      <c r="BD133" s="37" t="s">
        <v>70</v>
      </c>
      <c r="BE133" s="136"/>
      <c r="BF133" s="68"/>
      <c r="BG133" s="69"/>
      <c r="BH133" s="75"/>
      <c r="BI133" s="76"/>
      <c r="BJ133" s="77"/>
      <c r="BK133" s="69"/>
      <c r="BL133" s="69"/>
      <c r="BM133" s="71"/>
      <c r="BN133" s="55"/>
      <c r="BO133" s="113"/>
      <c r="BP133" s="113"/>
      <c r="BQ133" s="54"/>
      <c r="BR133" s="54"/>
      <c r="BS133" s="54"/>
      <c r="BT133" s="54"/>
      <c r="BV133" s="57"/>
      <c r="BW133" s="57"/>
      <c r="BX133" s="57"/>
      <c r="BY133" s="57"/>
      <c r="BZ133" s="57"/>
      <c r="CA133" s="57"/>
      <c r="CB133" s="57"/>
    </row>
    <row r="134" spans="1:80" ht="9" customHeight="1">
      <c r="A134" s="258"/>
      <c r="B134" s="259"/>
      <c r="C134" s="260"/>
      <c r="D134" s="7"/>
      <c r="E134" s="123"/>
      <c r="F134" s="7">
        <f>IF(L131="","",L131)</f>
      </c>
      <c r="G134" s="5">
        <f t="shared" si="28"/>
      </c>
      <c r="H134" s="18">
        <f>IF(J131="","",J131)</f>
      </c>
      <c r="I134" s="278">
        <f>IF(K131="","",K131)</f>
      </c>
      <c r="J134" s="279"/>
      <c r="K134" s="280"/>
      <c r="L134" s="280"/>
      <c r="M134" s="281"/>
      <c r="N134" s="160"/>
      <c r="O134" s="5">
        <f t="shared" si="26"/>
      </c>
      <c r="P134" s="163"/>
      <c r="Q134" s="374"/>
      <c r="R134" s="35">
        <f>W133</f>
        <v>1</v>
      </c>
      <c r="S134" s="36" t="s">
        <v>102</v>
      </c>
      <c r="T134" s="36">
        <f>X133</f>
        <v>1</v>
      </c>
      <c r="U134" s="37" t="s">
        <v>70</v>
      </c>
      <c r="V134" s="136"/>
      <c r="W134" s="81"/>
      <c r="X134" s="82"/>
      <c r="Y134" s="83"/>
      <c r="Z134" s="84"/>
      <c r="AA134" s="85"/>
      <c r="AB134" s="82"/>
      <c r="AC134" s="82"/>
      <c r="AD134" s="86"/>
      <c r="AE134" s="113"/>
      <c r="AF134" s="113"/>
      <c r="AG134" s="113"/>
      <c r="AI134" s="196"/>
      <c r="AJ134" s="198"/>
      <c r="AK134" s="198"/>
      <c r="AL134" s="188"/>
      <c r="AM134" s="2" t="s">
        <v>310</v>
      </c>
      <c r="AN134" s="126" t="s">
        <v>209</v>
      </c>
      <c r="AO134" s="12">
        <f>IF(AU131="","",AU131)</f>
        <v>13</v>
      </c>
      <c r="AP134" s="5" t="str">
        <f aca="true" t="shared" si="29" ref="AP134:AP139">IF(AO134="","","-")</f>
        <v>-</v>
      </c>
      <c r="AQ134" s="13">
        <f>IF(AS131="","",AS131)</f>
        <v>21</v>
      </c>
      <c r="AR134" s="276" t="str">
        <f>IF(AV131="","",IF(AV131="○","×",IF(AV131="×","○")))</f>
        <v>×</v>
      </c>
      <c r="AS134" s="269"/>
      <c r="AT134" s="270"/>
      <c r="AU134" s="270"/>
      <c r="AV134" s="271"/>
      <c r="AW134" s="160">
        <v>21</v>
      </c>
      <c r="AX134" s="5" t="str">
        <f t="shared" si="27"/>
        <v>-</v>
      </c>
      <c r="AY134" s="162">
        <v>10</v>
      </c>
      <c r="AZ134" s="373" t="str">
        <f>IF(AW134&lt;&gt;"",IF(AW134&gt;AY134,IF(AW135&gt;AY135,"○",IF(AW136&gt;AY136,"○","×")),IF(AW135&gt;AY135,IF(AW136&gt;AY136,"○","×"),"×")),"")</f>
        <v>○</v>
      </c>
      <c r="BA134" s="252" t="s">
        <v>145</v>
      </c>
      <c r="BB134" s="246"/>
      <c r="BC134" s="246"/>
      <c r="BD134" s="247"/>
      <c r="BE134" s="135"/>
      <c r="BF134" s="78"/>
      <c r="BG134" s="79"/>
      <c r="BH134" s="60"/>
      <c r="BI134" s="61"/>
      <c r="BJ134" s="70"/>
      <c r="BK134" s="79"/>
      <c r="BL134" s="79"/>
      <c r="BM134" s="80"/>
      <c r="BN134" s="55"/>
      <c r="BO134" s="113"/>
      <c r="BP134" s="113"/>
      <c r="BQ134" s="54"/>
      <c r="BR134" s="54"/>
      <c r="BS134" s="54"/>
      <c r="BT134" s="54"/>
      <c r="BV134" s="57"/>
      <c r="BW134" s="57"/>
      <c r="BX134" s="57"/>
      <c r="BY134" s="57"/>
      <c r="BZ134" s="57"/>
      <c r="CA134" s="57"/>
      <c r="CB134" s="57"/>
    </row>
    <row r="135" spans="1:80" ht="9" customHeight="1">
      <c r="A135" s="258"/>
      <c r="B135" s="259"/>
      <c r="C135" s="260"/>
      <c r="D135" s="20" t="s">
        <v>194</v>
      </c>
      <c r="E135" s="126" t="s">
        <v>359</v>
      </c>
      <c r="F135" s="20">
        <f>IF(P129="","",P129)</f>
        <v>21</v>
      </c>
      <c r="G135" s="19" t="str">
        <f t="shared" si="28"/>
        <v>-</v>
      </c>
      <c r="H135" s="22">
        <f>IF(N129="","",N129)</f>
        <v>6</v>
      </c>
      <c r="I135" s="276" t="str">
        <f>IF(Q129="","",IF(Q129="○","×",IF(Q129="×","○")))</f>
        <v>○</v>
      </c>
      <c r="J135" s="21">
        <f>IF(P132="","",P132)</f>
        <v>21</v>
      </c>
      <c r="K135" s="19" t="str">
        <f>IF(J135="","","-")</f>
        <v>-</v>
      </c>
      <c r="L135" s="22">
        <f>IF(N132="","",N132)</f>
        <v>7</v>
      </c>
      <c r="M135" s="276" t="str">
        <f>IF(Q132="","",IF(Q132="○","×",IF(Q132="×","○")))</f>
        <v>○</v>
      </c>
      <c r="N135" s="269"/>
      <c r="O135" s="270"/>
      <c r="P135" s="270"/>
      <c r="Q135" s="271"/>
      <c r="R135" s="252" t="s">
        <v>360</v>
      </c>
      <c r="S135" s="246"/>
      <c r="T135" s="246"/>
      <c r="U135" s="247"/>
      <c r="V135" s="135"/>
      <c r="W135" s="78"/>
      <c r="X135" s="79"/>
      <c r="Y135" s="60"/>
      <c r="Z135" s="61"/>
      <c r="AA135" s="70"/>
      <c r="AB135" s="79"/>
      <c r="AC135" s="79"/>
      <c r="AD135" s="80"/>
      <c r="AE135" s="113"/>
      <c r="AF135" s="113"/>
      <c r="AG135" s="113"/>
      <c r="AI135" s="196"/>
      <c r="AJ135" s="198"/>
      <c r="AK135" s="198"/>
      <c r="AL135" s="188"/>
      <c r="AM135" s="2" t="s">
        <v>311</v>
      </c>
      <c r="AN135" s="125" t="s">
        <v>209</v>
      </c>
      <c r="AO135" s="15">
        <f>IF(AU132="","",AU132)</f>
        <v>20</v>
      </c>
      <c r="AP135" s="5" t="str">
        <f t="shared" si="29"/>
        <v>-</v>
      </c>
      <c r="AQ135" s="13">
        <f>IF(AS132="","",AS132)</f>
        <v>22</v>
      </c>
      <c r="AR135" s="277" t="str">
        <f>IF(AT132="","",AT132)</f>
        <v>-</v>
      </c>
      <c r="AS135" s="272"/>
      <c r="AT135" s="257"/>
      <c r="AU135" s="257"/>
      <c r="AV135" s="256"/>
      <c r="AW135" s="160">
        <v>21</v>
      </c>
      <c r="AX135" s="5" t="str">
        <f t="shared" si="27"/>
        <v>-</v>
      </c>
      <c r="AY135" s="162">
        <v>17</v>
      </c>
      <c r="AZ135" s="373"/>
      <c r="BA135" s="248"/>
      <c r="BB135" s="249"/>
      <c r="BC135" s="249"/>
      <c r="BD135" s="250"/>
      <c r="BE135" s="135"/>
      <c r="BF135" s="68">
        <f>COUNTIF(AO134:AZ136,"○")</f>
        <v>1</v>
      </c>
      <c r="BG135" s="69">
        <f>COUNTIF(AO134:AZ136,"×")</f>
        <v>1</v>
      </c>
      <c r="BH135" s="72">
        <f>(IF((AO134&gt;AQ134),1,0))+(IF((AO135&gt;AQ135),1,0))+(IF((AO136&gt;AQ136),1,0))+(IF((AS134&gt;AU134),1,0))+(IF((AS135&gt;AU135),1,0))+(IF((AS136&gt;AU136),1,0))+(IF((AW134&gt;AY134),1,0))+(IF((AW135&gt;AY135),1,0))+(IF((AW136&gt;AY136),1,0))</f>
        <v>2</v>
      </c>
      <c r="BI135" s="73">
        <f>(IF((AO134&lt;AQ134),1,0))+(IF((AO135&lt;AQ135),1,0))+(IF((AO136&lt;AQ136),1,0))+(IF((AS134&lt;AU134),1,0))+(IF((AS135&lt;AU135),1,0))+(IF((AS136&lt;AU136),1,0))+(IF((AW134&lt;AY134),1,0))+(IF((AW135&lt;AY135),1,0))+(IF((AW136&lt;AY136),1,0))</f>
        <v>2</v>
      </c>
      <c r="BJ135" s="74">
        <f>BH135-BI135</f>
        <v>0</v>
      </c>
      <c r="BK135" s="69">
        <f>SUM(AO134:AO136,AS134:AS136,AW134:AW136)</f>
        <v>75</v>
      </c>
      <c r="BL135" s="69">
        <f>SUM(AQ134:AQ136,AU134:AU136,AY134:AY136)</f>
        <v>70</v>
      </c>
      <c r="BM135" s="71">
        <f>BK135-BL135</f>
        <v>5</v>
      </c>
      <c r="BN135" s="55"/>
      <c r="BO135" s="113"/>
      <c r="BP135" s="113"/>
      <c r="BQ135" s="54"/>
      <c r="BR135" s="54"/>
      <c r="BS135" s="54"/>
      <c r="BT135" s="54"/>
      <c r="BV135" s="57"/>
      <c r="BW135" s="57"/>
      <c r="BX135" s="57"/>
      <c r="BY135" s="57"/>
      <c r="BZ135" s="57"/>
      <c r="CA135" s="57"/>
      <c r="CB135" s="57"/>
    </row>
    <row r="136" spans="1:80" ht="9" customHeight="1">
      <c r="A136" s="258"/>
      <c r="B136" s="259"/>
      <c r="C136" s="260"/>
      <c r="D136" s="15" t="s">
        <v>195</v>
      </c>
      <c r="E136" s="125" t="s">
        <v>211</v>
      </c>
      <c r="F136" s="15">
        <f>IF(P130="","",P130)</f>
        <v>21</v>
      </c>
      <c r="G136" s="5" t="str">
        <f t="shared" si="28"/>
        <v>-</v>
      </c>
      <c r="H136" s="13">
        <f>IF(N130="","",N130)</f>
        <v>15</v>
      </c>
      <c r="I136" s="277">
        <f>IF(K133="","",K133)</f>
      </c>
      <c r="J136" s="16">
        <f>IF(P133="","",P133)</f>
        <v>21</v>
      </c>
      <c r="K136" s="5" t="str">
        <f>IF(J136="","","-")</f>
        <v>-</v>
      </c>
      <c r="L136" s="13">
        <f>IF(N133="","",N133)</f>
        <v>17</v>
      </c>
      <c r="M136" s="277" t="str">
        <f>IF(O133="","",O133)</f>
        <v>-</v>
      </c>
      <c r="N136" s="272"/>
      <c r="O136" s="257"/>
      <c r="P136" s="257"/>
      <c r="Q136" s="256"/>
      <c r="R136" s="248"/>
      <c r="S136" s="249"/>
      <c r="T136" s="249"/>
      <c r="U136" s="250"/>
      <c r="V136" s="135"/>
      <c r="W136" s="68">
        <f>COUNTIF(F135:Q137,"○")</f>
        <v>2</v>
      </c>
      <c r="X136" s="69">
        <f>COUNTIF(F135:Q137,"×")</f>
        <v>0</v>
      </c>
      <c r="Y136" s="72">
        <f>(IF((F135&gt;H135),1,0))+(IF((F136&gt;H136),1,0))+(IF((F137&gt;H137),1,0))+(IF((J135&gt;L135),1,0))+(IF((J136&gt;L136),1,0))+(IF((J137&gt;L137),1,0))+(IF((N135&gt;P135),1,0))+(IF((N136&gt;P136),1,0))+(IF((N137&gt;P137),1,0))</f>
        <v>4</v>
      </c>
      <c r="Z136" s="73">
        <f>(IF((F135&lt;H135),1,0))+(IF((F136&lt;H136),1,0))+(IF((F137&lt;H137),1,0))+(IF((J135&lt;L135),1,0))+(IF((J136&lt;L136),1,0))+(IF((J137&lt;L137),1,0))+(IF((N135&lt;P135),1,0))+(IF((N136&lt;P136),1,0))+(IF((N137&lt;P137),1,0))</f>
        <v>0</v>
      </c>
      <c r="AA136" s="74">
        <f>Y136-Z136</f>
        <v>4</v>
      </c>
      <c r="AB136" s="69">
        <f>SUM(F135:F137,J135:J137,N135:N137)</f>
        <v>84</v>
      </c>
      <c r="AC136" s="69">
        <f>SUM(H135:H137,L135:L137,P135:P137)</f>
        <v>45</v>
      </c>
      <c r="AD136" s="71">
        <f>AB136-AC136</f>
        <v>39</v>
      </c>
      <c r="AE136" s="113"/>
      <c r="AF136" s="113"/>
      <c r="AG136" s="113"/>
      <c r="AI136" s="200"/>
      <c r="AJ136" s="198"/>
      <c r="AK136" s="198"/>
      <c r="AL136" s="188"/>
      <c r="AM136" s="7"/>
      <c r="AN136" s="123"/>
      <c r="AO136" s="7">
        <f>IF(AU133="","",AU133)</f>
      </c>
      <c r="AP136" s="5">
        <f t="shared" si="29"/>
      </c>
      <c r="AQ136" s="18">
        <f>IF(AS133="","",AS133)</f>
      </c>
      <c r="AR136" s="278">
        <f>IF(AT133="","",AT133)</f>
      </c>
      <c r="AS136" s="279"/>
      <c r="AT136" s="280"/>
      <c r="AU136" s="280"/>
      <c r="AV136" s="281"/>
      <c r="AW136" s="160"/>
      <c r="AX136" s="5">
        <f t="shared" si="27"/>
      </c>
      <c r="AY136" s="163"/>
      <c r="AZ136" s="374"/>
      <c r="BA136" s="35">
        <f>BF135</f>
        <v>1</v>
      </c>
      <c r="BB136" s="36" t="s">
        <v>102</v>
      </c>
      <c r="BC136" s="36">
        <f>BG135</f>
        <v>1</v>
      </c>
      <c r="BD136" s="37" t="s">
        <v>70</v>
      </c>
      <c r="BE136" s="136"/>
      <c r="BF136" s="81"/>
      <c r="BG136" s="82"/>
      <c r="BH136" s="83"/>
      <c r="BI136" s="84"/>
      <c r="BJ136" s="85"/>
      <c r="BK136" s="82"/>
      <c r="BL136" s="82"/>
      <c r="BM136" s="86"/>
      <c r="BN136" s="55"/>
      <c r="BO136" s="113"/>
      <c r="BP136" s="113"/>
      <c r="BQ136" s="54"/>
      <c r="BR136" s="54"/>
      <c r="BS136" s="54"/>
      <c r="BT136" s="54"/>
      <c r="BV136" s="57"/>
      <c r="BW136" s="57"/>
      <c r="BX136" s="57"/>
      <c r="BY136" s="57"/>
      <c r="BZ136" s="57"/>
      <c r="CA136" s="57"/>
      <c r="CB136" s="57"/>
    </row>
    <row r="137" spans="1:80" ht="9" customHeight="1" thickBot="1">
      <c r="A137" s="258"/>
      <c r="B137" s="259"/>
      <c r="C137" s="260"/>
      <c r="D137" s="23"/>
      <c r="E137" s="124"/>
      <c r="F137" s="23">
        <f>IF(P131="","",P131)</f>
      </c>
      <c r="G137" s="25">
        <f t="shared" si="28"/>
      </c>
      <c r="H137" s="26">
        <f>IF(N131="","",N131)</f>
      </c>
      <c r="I137" s="292">
        <f>IF(K134="","",K134)</f>
      </c>
      <c r="J137" s="27">
        <f>IF(P134="","",P134)</f>
      </c>
      <c r="K137" s="25">
        <f>IF(J137="","","-")</f>
      </c>
      <c r="L137" s="26">
        <f>IF(N134="","",N134)</f>
      </c>
      <c r="M137" s="292">
        <f>IF(O134="","",O134)</f>
      </c>
      <c r="N137" s="253"/>
      <c r="O137" s="254"/>
      <c r="P137" s="254"/>
      <c r="Q137" s="255"/>
      <c r="R137" s="38">
        <f>W136</f>
        <v>2</v>
      </c>
      <c r="S137" s="39" t="s">
        <v>102</v>
      </c>
      <c r="T137" s="39">
        <f>X136</f>
        <v>0</v>
      </c>
      <c r="U137" s="40" t="s">
        <v>70</v>
      </c>
      <c r="V137" s="136"/>
      <c r="W137" s="81"/>
      <c r="X137" s="82"/>
      <c r="Y137" s="83"/>
      <c r="Z137" s="84"/>
      <c r="AA137" s="85"/>
      <c r="AB137" s="82"/>
      <c r="AC137" s="82"/>
      <c r="AD137" s="86"/>
      <c r="AE137" s="113"/>
      <c r="AF137" s="113"/>
      <c r="AG137" s="113"/>
      <c r="AI137" s="200"/>
      <c r="AJ137" s="198"/>
      <c r="AK137" s="198"/>
      <c r="AL137" s="188"/>
      <c r="AM137" s="20" t="s">
        <v>312</v>
      </c>
      <c r="AN137" s="126" t="s">
        <v>355</v>
      </c>
      <c r="AO137" s="20">
        <f>IF(AY131="","",AY131)</f>
        <v>9</v>
      </c>
      <c r="AP137" s="19" t="str">
        <f t="shared" si="29"/>
        <v>-</v>
      </c>
      <c r="AQ137" s="22">
        <f>IF(AW131="","",AW131)</f>
        <v>21</v>
      </c>
      <c r="AR137" s="276" t="str">
        <f>IF(AZ131="","",IF(AZ131="○","×",IF(AZ131="×","○")))</f>
        <v>×</v>
      </c>
      <c r="AS137" s="21">
        <f>IF(AY134="","",AY134)</f>
        <v>10</v>
      </c>
      <c r="AT137" s="19" t="str">
        <f>IF(AS137="","","-")</f>
        <v>-</v>
      </c>
      <c r="AU137" s="22">
        <f>IF(AW134="","",AW134)</f>
        <v>21</v>
      </c>
      <c r="AV137" s="276" t="str">
        <f>IF(AZ134="","",IF(AZ134="○","×",IF(AZ134="×","○")))</f>
        <v>×</v>
      </c>
      <c r="AW137" s="269"/>
      <c r="AX137" s="270"/>
      <c r="AY137" s="270"/>
      <c r="AZ137" s="271"/>
      <c r="BA137" s="252" t="s">
        <v>144</v>
      </c>
      <c r="BB137" s="246"/>
      <c r="BC137" s="246"/>
      <c r="BD137" s="247"/>
      <c r="BE137" s="135"/>
      <c r="BF137" s="78"/>
      <c r="BG137" s="79"/>
      <c r="BH137" s="60"/>
      <c r="BI137" s="61"/>
      <c r="BJ137" s="70"/>
      <c r="BK137" s="79"/>
      <c r="BL137" s="79"/>
      <c r="BM137" s="80"/>
      <c r="BN137" s="55"/>
      <c r="BO137" s="113"/>
      <c r="BP137" s="113"/>
      <c r="BQ137" s="54"/>
      <c r="BR137" s="54"/>
      <c r="BS137" s="54"/>
      <c r="BT137" s="54"/>
      <c r="BV137" s="57"/>
      <c r="BW137" s="57"/>
      <c r="BX137" s="57"/>
      <c r="BY137" s="57"/>
      <c r="BZ137" s="57"/>
      <c r="CA137" s="57"/>
      <c r="CB137" s="57"/>
    </row>
    <row r="138" spans="1:80" ht="9" customHeight="1" thickBot="1">
      <c r="A138" s="258"/>
      <c r="B138" s="259"/>
      <c r="C138" s="260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I138" s="200"/>
      <c r="AJ138" s="198"/>
      <c r="AK138" s="198"/>
      <c r="AL138" s="188"/>
      <c r="AM138" s="15" t="s">
        <v>98</v>
      </c>
      <c r="AN138" s="125" t="s">
        <v>355</v>
      </c>
      <c r="AO138" s="15">
        <f>IF(AY132="","",AY132)</f>
        <v>14</v>
      </c>
      <c r="AP138" s="5" t="str">
        <f t="shared" si="29"/>
        <v>-</v>
      </c>
      <c r="AQ138" s="13">
        <f>IF(AW132="","",AW132)</f>
        <v>21</v>
      </c>
      <c r="AR138" s="277">
        <f>IF(AT135="","",AT135)</f>
      </c>
      <c r="AS138" s="16">
        <f>IF(AY135="","",AY135)</f>
        <v>17</v>
      </c>
      <c r="AT138" s="5" t="str">
        <f>IF(AS138="","","-")</f>
        <v>-</v>
      </c>
      <c r="AU138" s="13">
        <f>IF(AW135="","",AW135)</f>
        <v>21</v>
      </c>
      <c r="AV138" s="277" t="str">
        <f>IF(AX135="","",AX135)</f>
        <v>-</v>
      </c>
      <c r="AW138" s="272"/>
      <c r="AX138" s="257"/>
      <c r="AY138" s="257"/>
      <c r="AZ138" s="256"/>
      <c r="BA138" s="248"/>
      <c r="BB138" s="249"/>
      <c r="BC138" s="249"/>
      <c r="BD138" s="250"/>
      <c r="BE138" s="135"/>
      <c r="BF138" s="68">
        <f>COUNTIF(AO137:AZ139,"○")</f>
        <v>0</v>
      </c>
      <c r="BG138" s="69">
        <f>COUNTIF(AO137:AZ139,"×")</f>
        <v>2</v>
      </c>
      <c r="BH138" s="72">
        <f>(IF((AO137&gt;AQ137),1,0))+(IF((AO138&gt;AQ138),1,0))+(IF((AO139&gt;AQ139),1,0))+(IF((AS137&gt;AU137),1,0))+(IF((AS138&gt;AU138),1,0))+(IF((AS139&gt;AU139),1,0))+(IF((AW137&gt;AY137),1,0))+(IF((AW138&gt;AY138),1,0))+(IF((AW139&gt;AY139),1,0))</f>
        <v>0</v>
      </c>
      <c r="BI138" s="73">
        <f>(IF((AO137&lt;AQ137),1,0))+(IF((AO138&lt;AQ138),1,0))+(IF((AO139&lt;AQ139),1,0))+(IF((AS137&lt;AU137),1,0))+(IF((AS138&lt;AU138),1,0))+(IF((AS139&lt;AU139),1,0))+(IF((AW137&lt;AY137),1,0))+(IF((AW138&lt;AY138),1,0))+(IF((AW139&lt;AY139),1,0))</f>
        <v>4</v>
      </c>
      <c r="BJ138" s="74">
        <f>BH138-BI138</f>
        <v>-4</v>
      </c>
      <c r="BK138" s="69">
        <f>SUM(AO137:AO139,AS137:AS139,AW137:AW139)</f>
        <v>50</v>
      </c>
      <c r="BL138" s="69">
        <f>SUM(AQ137:AQ139,AU137:AU139,AY137:AY139)</f>
        <v>84</v>
      </c>
      <c r="BM138" s="71">
        <f>BK138-BL138</f>
        <v>-34</v>
      </c>
      <c r="BN138" s="55"/>
      <c r="BO138" s="113"/>
      <c r="BP138" s="113"/>
      <c r="BQ138" s="54"/>
      <c r="BR138" s="54"/>
      <c r="BS138" s="54"/>
      <c r="BT138" s="54"/>
      <c r="BV138" s="57"/>
      <c r="BW138" s="57"/>
      <c r="BX138" s="57"/>
      <c r="BY138" s="57"/>
      <c r="BZ138" s="57"/>
      <c r="CA138" s="57"/>
      <c r="CB138" s="57"/>
    </row>
    <row r="139" spans="1:80" ht="9" customHeight="1" thickBot="1">
      <c r="A139" s="258"/>
      <c r="B139" s="259"/>
      <c r="C139" s="260"/>
      <c r="D139" s="297"/>
      <c r="E139" s="298"/>
      <c r="F139" s="301" t="str">
        <f>D141</f>
        <v>神野剛一</v>
      </c>
      <c r="G139" s="302"/>
      <c r="H139" s="302"/>
      <c r="I139" s="303"/>
      <c r="J139" s="304" t="str">
        <f>D144</f>
        <v>鈴木秀明</v>
      </c>
      <c r="K139" s="302"/>
      <c r="L139" s="302"/>
      <c r="M139" s="303"/>
      <c r="N139" s="304" t="str">
        <f>D147</f>
        <v>近藤純夫</v>
      </c>
      <c r="O139" s="302"/>
      <c r="P139" s="302"/>
      <c r="Q139" s="303"/>
      <c r="R139" s="282" t="s">
        <v>60</v>
      </c>
      <c r="S139" s="283"/>
      <c r="T139" s="283"/>
      <c r="U139" s="284"/>
      <c r="V139" s="54"/>
      <c r="W139" s="285" t="s">
        <v>66</v>
      </c>
      <c r="X139" s="286"/>
      <c r="Y139" s="287" t="s">
        <v>67</v>
      </c>
      <c r="Z139" s="288"/>
      <c r="AA139" s="289"/>
      <c r="AB139" s="65" t="s">
        <v>68</v>
      </c>
      <c r="AC139" s="66"/>
      <c r="AD139" s="67"/>
      <c r="AE139" s="113"/>
      <c r="AF139" s="113"/>
      <c r="AG139" s="113"/>
      <c r="AI139" s="196"/>
      <c r="AJ139" s="198"/>
      <c r="AK139" s="198"/>
      <c r="AL139" s="188"/>
      <c r="AM139" s="23"/>
      <c r="AN139" s="124"/>
      <c r="AO139" s="23">
        <f>IF(AY133="","",AY133)</f>
      </c>
      <c r="AP139" s="25">
        <f t="shared" si="29"/>
      </c>
      <c r="AQ139" s="26">
        <f>IF(AW133="","",AW133)</f>
      </c>
      <c r="AR139" s="292">
        <f>IF(AT136="","",AT136)</f>
      </c>
      <c r="AS139" s="27">
        <f>IF(AY136="","",AY136)</f>
      </c>
      <c r="AT139" s="25">
        <f>IF(AS139="","","-")</f>
      </c>
      <c r="AU139" s="26">
        <f>IF(AW136="","",AW136)</f>
      </c>
      <c r="AV139" s="292">
        <f>IF(AX136="","",AX136)</f>
      </c>
      <c r="AW139" s="253"/>
      <c r="AX139" s="254"/>
      <c r="AY139" s="254"/>
      <c r="AZ139" s="255"/>
      <c r="BA139" s="38">
        <f>BF138</f>
        <v>0</v>
      </c>
      <c r="BB139" s="39" t="s">
        <v>102</v>
      </c>
      <c r="BC139" s="39">
        <f>BG138</f>
        <v>2</v>
      </c>
      <c r="BD139" s="40" t="s">
        <v>70</v>
      </c>
      <c r="BE139" s="136"/>
      <c r="BF139" s="81"/>
      <c r="BG139" s="82"/>
      <c r="BH139" s="83"/>
      <c r="BI139" s="84"/>
      <c r="BJ139" s="85"/>
      <c r="BK139" s="82"/>
      <c r="BL139" s="82"/>
      <c r="BM139" s="86"/>
      <c r="BN139" s="55"/>
      <c r="BO139" s="113"/>
      <c r="BP139" s="113"/>
      <c r="BQ139" s="54"/>
      <c r="BR139" s="54"/>
      <c r="BS139" s="54"/>
      <c r="BT139" s="54"/>
      <c r="BV139" s="57"/>
      <c r="BW139" s="57"/>
      <c r="BX139" s="57"/>
      <c r="BY139" s="57"/>
      <c r="BZ139" s="57"/>
      <c r="CA139" s="57"/>
      <c r="CB139" s="57"/>
    </row>
    <row r="140" spans="1:80" ht="9" customHeight="1" thickBot="1">
      <c r="A140" s="258"/>
      <c r="B140" s="259"/>
      <c r="C140" s="260"/>
      <c r="D140" s="299"/>
      <c r="E140" s="300"/>
      <c r="F140" s="290" t="str">
        <f>D142</f>
        <v>曽我部弘志</v>
      </c>
      <c r="G140" s="291"/>
      <c r="H140" s="291"/>
      <c r="I140" s="292"/>
      <c r="J140" s="293" t="str">
        <f>D145</f>
        <v>深見靖</v>
      </c>
      <c r="K140" s="291"/>
      <c r="L140" s="291"/>
      <c r="M140" s="292"/>
      <c r="N140" s="293" t="str">
        <f>D148</f>
        <v>山内重樹</v>
      </c>
      <c r="O140" s="291"/>
      <c r="P140" s="291"/>
      <c r="Q140" s="292"/>
      <c r="R140" s="294" t="s">
        <v>61</v>
      </c>
      <c r="S140" s="295"/>
      <c r="T140" s="295"/>
      <c r="U140" s="296"/>
      <c r="V140" s="54"/>
      <c r="W140" s="62" t="s">
        <v>69</v>
      </c>
      <c r="X140" s="63" t="s">
        <v>70</v>
      </c>
      <c r="Y140" s="62" t="s">
        <v>40</v>
      </c>
      <c r="Z140" s="63" t="s">
        <v>71</v>
      </c>
      <c r="AA140" s="64" t="s">
        <v>72</v>
      </c>
      <c r="AB140" s="63" t="s">
        <v>103</v>
      </c>
      <c r="AC140" s="63" t="s">
        <v>71</v>
      </c>
      <c r="AD140" s="64" t="s">
        <v>72</v>
      </c>
      <c r="AE140" s="113"/>
      <c r="AF140" s="113"/>
      <c r="AG140" s="113"/>
      <c r="AI140" s="196"/>
      <c r="AJ140" s="198"/>
      <c r="AK140" s="198"/>
      <c r="AL140" s="188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54"/>
      <c r="BR140" s="54"/>
      <c r="BS140" s="54"/>
      <c r="BT140" s="54"/>
      <c r="BV140" s="57"/>
      <c r="BW140" s="57"/>
      <c r="BX140" s="57"/>
      <c r="BY140" s="57"/>
      <c r="BZ140" s="57"/>
      <c r="CA140" s="57"/>
      <c r="CB140" s="57"/>
    </row>
    <row r="141" spans="1:80" ht="9" customHeight="1">
      <c r="A141" s="258"/>
      <c r="B141" s="259"/>
      <c r="C141" s="260"/>
      <c r="D141" s="2" t="s">
        <v>196</v>
      </c>
      <c r="E141" s="3" t="s">
        <v>203</v>
      </c>
      <c r="F141" s="375"/>
      <c r="G141" s="376"/>
      <c r="H141" s="376"/>
      <c r="I141" s="377"/>
      <c r="J141" s="157">
        <v>21</v>
      </c>
      <c r="K141" s="5" t="str">
        <f>IF(J141="","","-")</f>
        <v>-</v>
      </c>
      <c r="L141" s="153">
        <v>11</v>
      </c>
      <c r="M141" s="366" t="str">
        <f>IF(J141&lt;&gt;"",IF(J141&gt;L141,IF(J142&gt;L142,"○",IF(J143&gt;L143,"○","×")),IF(J142&gt;L142,IF(J143&gt;L143,"○","×"),"×")),"")</f>
        <v>○</v>
      </c>
      <c r="N141" s="157">
        <v>16</v>
      </c>
      <c r="O141" s="6" t="str">
        <f aca="true" t="shared" si="30" ref="O141:O146">IF(N141="","","-")</f>
        <v>-</v>
      </c>
      <c r="P141" s="161">
        <v>21</v>
      </c>
      <c r="Q141" s="380" t="str">
        <f>IF(N141&lt;&gt;"",IF(N141&gt;P141,IF(N142&gt;P142,"○",IF(N143&gt;P143,"○","×")),IF(N142&gt;P142,IF(N143&gt;P143,"○","×"),"×")),"")</f>
        <v>×</v>
      </c>
      <c r="R141" s="273" t="s">
        <v>361</v>
      </c>
      <c r="S141" s="274"/>
      <c r="T141" s="274"/>
      <c r="U141" s="275"/>
      <c r="V141" s="135"/>
      <c r="W141" s="68"/>
      <c r="X141" s="69"/>
      <c r="Y141" s="60"/>
      <c r="Z141" s="61"/>
      <c r="AA141" s="70"/>
      <c r="AB141" s="69"/>
      <c r="AC141" s="69"/>
      <c r="AD141" s="71"/>
      <c r="AE141" s="113"/>
      <c r="AF141" s="113"/>
      <c r="AG141" s="113"/>
      <c r="AI141" s="196"/>
      <c r="AJ141" s="198"/>
      <c r="AK141" s="198"/>
      <c r="AL141" s="188"/>
      <c r="AM141" s="297" t="s">
        <v>122</v>
      </c>
      <c r="AN141" s="298"/>
      <c r="AO141" s="301" t="str">
        <f>AM143</f>
        <v>黒田美代子</v>
      </c>
      <c r="AP141" s="302"/>
      <c r="AQ141" s="302"/>
      <c r="AR141" s="303"/>
      <c r="AS141" s="304" t="str">
        <f>AM146</f>
        <v>濱名徳子</v>
      </c>
      <c r="AT141" s="302"/>
      <c r="AU141" s="302"/>
      <c r="AV141" s="303"/>
      <c r="AW141" s="304" t="str">
        <f>AM149</f>
        <v>大西加代子</v>
      </c>
      <c r="AX141" s="302"/>
      <c r="AY141" s="302"/>
      <c r="AZ141" s="303"/>
      <c r="BA141" s="282" t="s">
        <v>60</v>
      </c>
      <c r="BB141" s="283"/>
      <c r="BC141" s="283"/>
      <c r="BD141" s="284"/>
      <c r="BE141" s="54"/>
      <c r="BF141" s="285" t="s">
        <v>66</v>
      </c>
      <c r="BG141" s="286"/>
      <c r="BH141" s="287" t="s">
        <v>67</v>
      </c>
      <c r="BI141" s="288"/>
      <c r="BJ141" s="289"/>
      <c r="BK141" s="65" t="s">
        <v>68</v>
      </c>
      <c r="BL141" s="66"/>
      <c r="BM141" s="67"/>
      <c r="BN141" s="113"/>
      <c r="BO141" s="113"/>
      <c r="BP141" s="113"/>
      <c r="BQ141" s="54"/>
      <c r="BR141" s="54"/>
      <c r="BS141" s="54"/>
      <c r="BT141" s="54"/>
      <c r="BV141" s="57"/>
      <c r="BW141" s="57"/>
      <c r="BX141" s="57"/>
      <c r="BY141" s="57"/>
      <c r="BZ141" s="57"/>
      <c r="CA141" s="57"/>
      <c r="CB141" s="57"/>
    </row>
    <row r="142" spans="1:80" ht="9" customHeight="1" thickBot="1">
      <c r="A142" s="258"/>
      <c r="B142" s="259"/>
      <c r="C142" s="260"/>
      <c r="D142" s="2" t="s">
        <v>197</v>
      </c>
      <c r="E142" s="3" t="s">
        <v>203</v>
      </c>
      <c r="F142" s="378"/>
      <c r="G142" s="257"/>
      <c r="H142" s="257"/>
      <c r="I142" s="256"/>
      <c r="J142" s="157">
        <v>19</v>
      </c>
      <c r="K142" s="5" t="str">
        <f>IF(J142="","","-")</f>
        <v>-</v>
      </c>
      <c r="L142" s="155">
        <v>21</v>
      </c>
      <c r="M142" s="358"/>
      <c r="N142" s="157">
        <v>16</v>
      </c>
      <c r="O142" s="5" t="str">
        <f t="shared" si="30"/>
        <v>-</v>
      </c>
      <c r="P142" s="162">
        <v>21</v>
      </c>
      <c r="Q142" s="381"/>
      <c r="R142" s="248"/>
      <c r="S142" s="249"/>
      <c r="T142" s="249"/>
      <c r="U142" s="250"/>
      <c r="V142" s="135"/>
      <c r="W142" s="68">
        <f>COUNTIF(F141:Q143,"○")</f>
        <v>1</v>
      </c>
      <c r="X142" s="69">
        <f>COUNTIF(F141:Q143,"×")</f>
        <v>1</v>
      </c>
      <c r="Y142" s="72">
        <f>(IF((F141&gt;H141),1,0))+(IF((F142&gt;H142),1,0))+(IF((F143&gt;H143),1,0))+(IF((J141&gt;L141),1,0))+(IF((J142&gt;L142),1,0))+(IF((J143&gt;L143),1,0))+(IF((N141&gt;P141),1,0))+(IF((N142&gt;P142),1,0))+(IF((N143&gt;P143),1,0))</f>
        <v>2</v>
      </c>
      <c r="Z142" s="73">
        <f>(IF((F141&lt;H141),1,0))+(IF((F142&lt;H142),1,0))+(IF((F143&lt;H143),1,0))+(IF((J141&lt;L141),1,0))+(IF((J142&lt;L142),1,0))+(IF((J143&lt;L143),1,0))+(IF((N141&lt;P141),1,0))+(IF((N142&lt;P142),1,0))+(IF((N143&lt;P143),1,0))</f>
        <v>3</v>
      </c>
      <c r="AA142" s="74">
        <f>Y142-Z142</f>
        <v>-1</v>
      </c>
      <c r="AB142" s="69">
        <f>SUM(F141:F143,J141:J143,N141:N143)</f>
        <v>95</v>
      </c>
      <c r="AC142" s="69">
        <f>SUM(H141:H143,L141:L143,P141:P143)</f>
        <v>95</v>
      </c>
      <c r="AD142" s="71">
        <f>AB142-AC142</f>
        <v>0</v>
      </c>
      <c r="AE142" s="113"/>
      <c r="AF142" s="113"/>
      <c r="AG142" s="113"/>
      <c r="AI142" s="196"/>
      <c r="AJ142" s="198"/>
      <c r="AK142" s="198"/>
      <c r="AL142" s="188"/>
      <c r="AM142" s="299"/>
      <c r="AN142" s="300"/>
      <c r="AO142" s="290" t="str">
        <f>AM144</f>
        <v>河野小夜子</v>
      </c>
      <c r="AP142" s="291"/>
      <c r="AQ142" s="291"/>
      <c r="AR142" s="292"/>
      <c r="AS142" s="293" t="str">
        <f>AM147</f>
        <v>若林華世</v>
      </c>
      <c r="AT142" s="291"/>
      <c r="AU142" s="291"/>
      <c r="AV142" s="292"/>
      <c r="AW142" s="293" t="str">
        <f>AM150</f>
        <v>石井珠子</v>
      </c>
      <c r="AX142" s="291"/>
      <c r="AY142" s="291"/>
      <c r="AZ142" s="292"/>
      <c r="BA142" s="294" t="s">
        <v>61</v>
      </c>
      <c r="BB142" s="295"/>
      <c r="BC142" s="295"/>
      <c r="BD142" s="296"/>
      <c r="BE142" s="54"/>
      <c r="BF142" s="62" t="s">
        <v>69</v>
      </c>
      <c r="BG142" s="63" t="s">
        <v>70</v>
      </c>
      <c r="BH142" s="62" t="s">
        <v>40</v>
      </c>
      <c r="BI142" s="63" t="s">
        <v>71</v>
      </c>
      <c r="BJ142" s="64" t="s">
        <v>72</v>
      </c>
      <c r="BK142" s="63" t="s">
        <v>103</v>
      </c>
      <c r="BL142" s="63" t="s">
        <v>71</v>
      </c>
      <c r="BM142" s="64" t="s">
        <v>72</v>
      </c>
      <c r="BN142" s="113"/>
      <c r="BO142" s="113"/>
      <c r="BP142" s="113"/>
      <c r="BQ142" s="54"/>
      <c r="BR142" s="54"/>
      <c r="BS142" s="54"/>
      <c r="BT142" s="54"/>
      <c r="BV142" s="57"/>
      <c r="BW142" s="57"/>
      <c r="BX142" s="57"/>
      <c r="BY142" s="57"/>
      <c r="BZ142" s="57"/>
      <c r="CA142" s="57"/>
      <c r="CB142" s="57"/>
    </row>
    <row r="143" spans="1:80" ht="9" customHeight="1">
      <c r="A143" s="258"/>
      <c r="B143" s="259"/>
      <c r="C143" s="260"/>
      <c r="D143" s="7"/>
      <c r="E143" s="8"/>
      <c r="F143" s="379"/>
      <c r="G143" s="280"/>
      <c r="H143" s="280"/>
      <c r="I143" s="281"/>
      <c r="J143" s="158">
        <v>23</v>
      </c>
      <c r="K143" s="5" t="str">
        <f>IF(J143="","","-")</f>
        <v>-</v>
      </c>
      <c r="L143" s="156">
        <v>21</v>
      </c>
      <c r="M143" s="359"/>
      <c r="N143" s="159"/>
      <c r="O143" s="10">
        <f t="shared" si="30"/>
      </c>
      <c r="P143" s="156"/>
      <c r="Q143" s="382"/>
      <c r="R143" s="35">
        <f>W142</f>
        <v>1</v>
      </c>
      <c r="S143" s="36" t="s">
        <v>102</v>
      </c>
      <c r="T143" s="36">
        <f>X142</f>
        <v>1</v>
      </c>
      <c r="U143" s="37" t="s">
        <v>70</v>
      </c>
      <c r="V143" s="136"/>
      <c r="W143" s="68"/>
      <c r="X143" s="69"/>
      <c r="Y143" s="75"/>
      <c r="Z143" s="76"/>
      <c r="AA143" s="77"/>
      <c r="AB143" s="69"/>
      <c r="AC143" s="69"/>
      <c r="AD143" s="71"/>
      <c r="AE143" s="113"/>
      <c r="AF143" s="113"/>
      <c r="AG143" s="113"/>
      <c r="AI143" s="196"/>
      <c r="AJ143" s="198"/>
      <c r="AK143" s="198"/>
      <c r="AL143" s="188"/>
      <c r="AM143" s="2" t="s">
        <v>313</v>
      </c>
      <c r="AN143" s="3" t="s">
        <v>289</v>
      </c>
      <c r="AO143" s="375"/>
      <c r="AP143" s="376"/>
      <c r="AQ143" s="376"/>
      <c r="AR143" s="377"/>
      <c r="AS143" s="157">
        <v>11</v>
      </c>
      <c r="AT143" s="5" t="str">
        <f>IF(AS143="","","-")</f>
        <v>-</v>
      </c>
      <c r="AU143" s="153">
        <v>21</v>
      </c>
      <c r="AV143" s="366" t="str">
        <f>IF(AS143&lt;&gt;"",IF(AS143&gt;AU143,IF(AS144&gt;AU144,"○",IF(AS145&gt;AU145,"○","×")),IF(AS144&gt;AU144,IF(AS145&gt;AU145,"○","×"),"×")),"")</f>
        <v>×</v>
      </c>
      <c r="AW143" s="157">
        <v>17</v>
      </c>
      <c r="AX143" s="6" t="str">
        <f aca="true" t="shared" si="31" ref="AX143:AX148">IF(AW143="","","-")</f>
        <v>-</v>
      </c>
      <c r="AY143" s="161">
        <v>21</v>
      </c>
      <c r="AZ143" s="380" t="str">
        <f>IF(AW143&lt;&gt;"",IF(AW143&gt;AY143,IF(AW144&gt;AY144,"○",IF(AW145&gt;AY145,"○","×")),IF(AW144&gt;AY144,IF(AW145&gt;AY145,"○","×"),"×")),"")</f>
        <v>×</v>
      </c>
      <c r="BA143" s="273" t="s">
        <v>144</v>
      </c>
      <c r="BB143" s="274"/>
      <c r="BC143" s="274"/>
      <c r="BD143" s="275"/>
      <c r="BE143" s="135"/>
      <c r="BF143" s="68"/>
      <c r="BG143" s="69"/>
      <c r="BH143" s="60"/>
      <c r="BI143" s="61"/>
      <c r="BJ143" s="70"/>
      <c r="BK143" s="69"/>
      <c r="BL143" s="69"/>
      <c r="BM143" s="71"/>
      <c r="BN143" s="113"/>
      <c r="BO143" s="113"/>
      <c r="BP143" s="113"/>
      <c r="BQ143" s="54"/>
      <c r="BR143" s="54"/>
      <c r="BS143" s="54"/>
      <c r="BT143" s="54"/>
      <c r="BV143" s="57"/>
      <c r="BW143" s="57"/>
      <c r="BX143" s="57"/>
      <c r="BY143" s="57"/>
      <c r="BZ143" s="57"/>
      <c r="CA143" s="57"/>
      <c r="CB143" s="57"/>
    </row>
    <row r="144" spans="1:80" ht="9" customHeight="1">
      <c r="A144" s="258"/>
      <c r="B144" s="259"/>
      <c r="C144" s="260"/>
      <c r="D144" s="2" t="s">
        <v>198</v>
      </c>
      <c r="E144" s="251" t="s">
        <v>212</v>
      </c>
      <c r="F144" s="12">
        <f>IF(L141="","",L141)</f>
        <v>11</v>
      </c>
      <c r="G144" s="5" t="str">
        <f aca="true" t="shared" si="32" ref="G144:G149">IF(F144="","","-")</f>
        <v>-</v>
      </c>
      <c r="H144" s="13">
        <f>IF(J141="","",J141)</f>
        <v>21</v>
      </c>
      <c r="I144" s="276" t="str">
        <f>IF(M141="","",IF(M141="○","×",IF(M141="×","○")))</f>
        <v>×</v>
      </c>
      <c r="J144" s="269"/>
      <c r="K144" s="270"/>
      <c r="L144" s="270"/>
      <c r="M144" s="271"/>
      <c r="N144" s="160">
        <v>16</v>
      </c>
      <c r="O144" s="5" t="str">
        <f t="shared" si="30"/>
        <v>-</v>
      </c>
      <c r="P144" s="162">
        <v>21</v>
      </c>
      <c r="Q144" s="373" t="str">
        <f>IF(N144&lt;&gt;"",IF(N144&gt;P144,IF(N145&gt;P145,"○",IF(N146&gt;P146,"○","×")),IF(N145&gt;P145,IF(N146&gt;P146,"○","×"),"×")),"")</f>
        <v>×</v>
      </c>
      <c r="R144" s="252" t="s">
        <v>362</v>
      </c>
      <c r="S144" s="246"/>
      <c r="T144" s="246"/>
      <c r="U144" s="247"/>
      <c r="V144" s="135"/>
      <c r="W144" s="78"/>
      <c r="X144" s="79"/>
      <c r="Y144" s="60"/>
      <c r="Z144" s="61"/>
      <c r="AA144" s="70"/>
      <c r="AB144" s="79"/>
      <c r="AC144" s="79"/>
      <c r="AD144" s="80"/>
      <c r="AE144" s="113"/>
      <c r="AF144" s="113"/>
      <c r="AG144" s="113"/>
      <c r="AI144" s="196"/>
      <c r="AJ144" s="198"/>
      <c r="AK144" s="198"/>
      <c r="AL144" s="188"/>
      <c r="AM144" s="2" t="s">
        <v>314</v>
      </c>
      <c r="AN144" s="3" t="s">
        <v>289</v>
      </c>
      <c r="AO144" s="378"/>
      <c r="AP144" s="257"/>
      <c r="AQ144" s="257"/>
      <c r="AR144" s="256"/>
      <c r="AS144" s="157">
        <v>9</v>
      </c>
      <c r="AT144" s="5" t="str">
        <f>IF(AS144="","","-")</f>
        <v>-</v>
      </c>
      <c r="AU144" s="155">
        <v>21</v>
      </c>
      <c r="AV144" s="358"/>
      <c r="AW144" s="157">
        <v>17</v>
      </c>
      <c r="AX144" s="5" t="str">
        <f t="shared" si="31"/>
        <v>-</v>
      </c>
      <c r="AY144" s="162">
        <v>21</v>
      </c>
      <c r="AZ144" s="381"/>
      <c r="BA144" s="248"/>
      <c r="BB144" s="249"/>
      <c r="BC144" s="249"/>
      <c r="BD144" s="250"/>
      <c r="BE144" s="135"/>
      <c r="BF144" s="68">
        <f>COUNTIF(AO143:AZ145,"○")</f>
        <v>0</v>
      </c>
      <c r="BG144" s="69">
        <f>COUNTIF(AO143:AZ145,"×")</f>
        <v>2</v>
      </c>
      <c r="BH144" s="72">
        <f>(IF((AO143&gt;AQ143),1,0))+(IF((AO144&gt;AQ144),1,0))+(IF((AO145&gt;AQ145),1,0))+(IF((AS143&gt;AU143),1,0))+(IF((AS144&gt;AU144),1,0))+(IF((AS145&gt;AU145),1,0))+(IF((AW143&gt;AY143),1,0))+(IF((AW144&gt;AY144),1,0))+(IF((AW145&gt;AY145),1,0))</f>
        <v>0</v>
      </c>
      <c r="BI144" s="73">
        <f>(IF((AO143&lt;AQ143),1,0))+(IF((AO144&lt;AQ144),1,0))+(IF((AO145&lt;AQ145),1,0))+(IF((AS143&lt;AU143),1,0))+(IF((AS144&lt;AU144),1,0))+(IF((AS145&lt;AU145),1,0))+(IF((AW143&lt;AY143),1,0))+(IF((AW144&lt;AY144),1,0))+(IF((AW145&lt;AY145),1,0))</f>
        <v>4</v>
      </c>
      <c r="BJ144" s="74">
        <f>BH144-BI144</f>
        <v>-4</v>
      </c>
      <c r="BK144" s="69">
        <f>SUM(AO143:AO145,AS143:AS145,AW143:AW145)</f>
        <v>54</v>
      </c>
      <c r="BL144" s="69">
        <f>SUM(AQ143:AQ145,AU143:AU145,AY143:AY145)</f>
        <v>84</v>
      </c>
      <c r="BM144" s="71">
        <f>BK144-BL144</f>
        <v>-30</v>
      </c>
      <c r="BN144" s="113"/>
      <c r="BO144" s="113"/>
      <c r="BP144" s="113"/>
      <c r="BQ144" s="54"/>
      <c r="BR144" s="54"/>
      <c r="BS144" s="54"/>
      <c r="BT144" s="54"/>
      <c r="BV144" s="57"/>
      <c r="BW144" s="57"/>
      <c r="BX144" s="57"/>
      <c r="BY144" s="57"/>
      <c r="BZ144" s="57"/>
      <c r="CA144" s="57"/>
      <c r="CB144" s="57"/>
    </row>
    <row r="145" spans="1:80" ht="9" customHeight="1">
      <c r="A145" s="258"/>
      <c r="B145" s="259"/>
      <c r="C145" s="260"/>
      <c r="D145" s="2" t="s">
        <v>199</v>
      </c>
      <c r="E145" s="245"/>
      <c r="F145" s="15">
        <f>IF(L142="","",L142)</f>
        <v>21</v>
      </c>
      <c r="G145" s="5" t="str">
        <f t="shared" si="32"/>
        <v>-</v>
      </c>
      <c r="H145" s="13">
        <f>IF(J142="","",J142)</f>
        <v>19</v>
      </c>
      <c r="I145" s="277" t="str">
        <f>IF(K142="","",K142)</f>
        <v>-</v>
      </c>
      <c r="J145" s="272"/>
      <c r="K145" s="257"/>
      <c r="L145" s="257"/>
      <c r="M145" s="256"/>
      <c r="N145" s="160">
        <v>10</v>
      </c>
      <c r="O145" s="5" t="str">
        <f t="shared" si="30"/>
        <v>-</v>
      </c>
      <c r="P145" s="162">
        <v>21</v>
      </c>
      <c r="Q145" s="373"/>
      <c r="R145" s="248"/>
      <c r="S145" s="249"/>
      <c r="T145" s="249"/>
      <c r="U145" s="250"/>
      <c r="V145" s="135"/>
      <c r="W145" s="68">
        <f>COUNTIF(F144:Q146,"○")</f>
        <v>0</v>
      </c>
      <c r="X145" s="69">
        <f>COUNTIF(F144:Q146,"×")</f>
        <v>2</v>
      </c>
      <c r="Y145" s="72">
        <f>(IF((F144&gt;H144),1,0))+(IF((F145&gt;H145),1,0))+(IF((F146&gt;H146),1,0))+(IF((J144&gt;L144),1,0))+(IF((J145&gt;L145),1,0))+(IF((J146&gt;L146),1,0))+(IF((N144&gt;P144),1,0))+(IF((N145&gt;P145),1,0))+(IF((N146&gt;P146),1,0))</f>
        <v>1</v>
      </c>
      <c r="Z145" s="73">
        <f>(IF((F144&lt;H144),1,0))+(IF((F145&lt;H145),1,0))+(IF((F146&lt;H146),1,0))+(IF((J144&lt;L144),1,0))+(IF((J145&lt;L145),1,0))+(IF((J146&lt;L146),1,0))+(IF((N144&lt;P144),1,0))+(IF((N145&lt;P145),1,0))+(IF((N146&lt;P146),1,0))</f>
        <v>4</v>
      </c>
      <c r="AA145" s="74">
        <f>Y145-Z145</f>
        <v>-3</v>
      </c>
      <c r="AB145" s="69">
        <f>SUM(F144:F146,J144:J146,N144:N146)</f>
        <v>79</v>
      </c>
      <c r="AC145" s="69">
        <f>SUM(H144:H146,L144:L146,P144:P146)</f>
        <v>105</v>
      </c>
      <c r="AD145" s="71">
        <f>AB145-AC145</f>
        <v>-26</v>
      </c>
      <c r="AE145" s="113"/>
      <c r="AF145" s="113"/>
      <c r="AG145" s="113"/>
      <c r="AI145" s="196"/>
      <c r="AJ145" s="198"/>
      <c r="AK145" s="198"/>
      <c r="AL145" s="188"/>
      <c r="AM145" s="7"/>
      <c r="AN145" s="8"/>
      <c r="AO145" s="379"/>
      <c r="AP145" s="280"/>
      <c r="AQ145" s="280"/>
      <c r="AR145" s="281"/>
      <c r="AS145" s="158"/>
      <c r="AT145" s="5">
        <f>IF(AS145="","","-")</f>
      </c>
      <c r="AU145" s="156"/>
      <c r="AV145" s="359"/>
      <c r="AW145" s="159"/>
      <c r="AX145" s="10">
        <f t="shared" si="31"/>
      </c>
      <c r="AY145" s="156"/>
      <c r="AZ145" s="382"/>
      <c r="BA145" s="35">
        <f>BF144</f>
        <v>0</v>
      </c>
      <c r="BB145" s="36" t="s">
        <v>102</v>
      </c>
      <c r="BC145" s="36">
        <f>BG144</f>
        <v>2</v>
      </c>
      <c r="BD145" s="37" t="s">
        <v>70</v>
      </c>
      <c r="BE145" s="136"/>
      <c r="BF145" s="68"/>
      <c r="BG145" s="69"/>
      <c r="BH145" s="75"/>
      <c r="BI145" s="76"/>
      <c r="BJ145" s="77"/>
      <c r="BK145" s="69"/>
      <c r="BL145" s="69"/>
      <c r="BM145" s="71"/>
      <c r="BN145" s="113"/>
      <c r="BO145" s="113"/>
      <c r="BP145" s="113"/>
      <c r="BQ145" s="54"/>
      <c r="BR145" s="54"/>
      <c r="BS145" s="54"/>
      <c r="BT145" s="54"/>
      <c r="BV145" s="57"/>
      <c r="BW145" s="57"/>
      <c r="BX145" s="57"/>
      <c r="BY145" s="57"/>
      <c r="BZ145" s="57"/>
      <c r="CA145" s="57"/>
      <c r="CB145" s="57"/>
    </row>
    <row r="146" spans="1:80" ht="9" customHeight="1">
      <c r="A146" s="258"/>
      <c r="B146" s="259"/>
      <c r="C146" s="260"/>
      <c r="D146" s="7"/>
      <c r="E146" s="242"/>
      <c r="F146" s="7">
        <f>IF(L143="","",L143)</f>
        <v>21</v>
      </c>
      <c r="G146" s="5" t="str">
        <f t="shared" si="32"/>
        <v>-</v>
      </c>
      <c r="H146" s="18">
        <f>IF(J143="","",J143)</f>
        <v>23</v>
      </c>
      <c r="I146" s="278" t="str">
        <f>IF(K143="","",K143)</f>
        <v>-</v>
      </c>
      <c r="J146" s="279"/>
      <c r="K146" s="280"/>
      <c r="L146" s="280"/>
      <c r="M146" s="281"/>
      <c r="N146" s="160"/>
      <c r="O146" s="5">
        <f t="shared" si="30"/>
      </c>
      <c r="P146" s="163"/>
      <c r="Q146" s="374"/>
      <c r="R146" s="35">
        <f>W145</f>
        <v>0</v>
      </c>
      <c r="S146" s="36" t="s">
        <v>102</v>
      </c>
      <c r="T146" s="36">
        <f>X145</f>
        <v>2</v>
      </c>
      <c r="U146" s="37" t="s">
        <v>70</v>
      </c>
      <c r="V146" s="136"/>
      <c r="W146" s="81"/>
      <c r="X146" s="82"/>
      <c r="Y146" s="83"/>
      <c r="Z146" s="84"/>
      <c r="AA146" s="85"/>
      <c r="AB146" s="82"/>
      <c r="AC146" s="82"/>
      <c r="AD146" s="86"/>
      <c r="AE146" s="113"/>
      <c r="AF146" s="113"/>
      <c r="AG146" s="113"/>
      <c r="AI146" s="196"/>
      <c r="AJ146" s="198"/>
      <c r="AK146" s="198"/>
      <c r="AL146" s="188"/>
      <c r="AM146" s="2" t="s">
        <v>315</v>
      </c>
      <c r="AN146" s="11" t="s">
        <v>290</v>
      </c>
      <c r="AO146" s="12">
        <f>IF(AU143="","",AU143)</f>
        <v>21</v>
      </c>
      <c r="AP146" s="5" t="str">
        <f aca="true" t="shared" si="33" ref="AP146:AP151">IF(AO146="","","-")</f>
        <v>-</v>
      </c>
      <c r="AQ146" s="13">
        <f>IF(AS143="","",AS143)</f>
        <v>11</v>
      </c>
      <c r="AR146" s="276" t="str">
        <f>IF(AV143="","",IF(AV143="○","×",IF(AV143="×","○")))</f>
        <v>○</v>
      </c>
      <c r="AS146" s="269"/>
      <c r="AT146" s="270"/>
      <c r="AU146" s="270"/>
      <c r="AV146" s="271"/>
      <c r="AW146" s="160">
        <v>21</v>
      </c>
      <c r="AX146" s="5" t="str">
        <f t="shared" si="31"/>
        <v>-</v>
      </c>
      <c r="AY146" s="162">
        <v>14</v>
      </c>
      <c r="AZ146" s="373" t="str">
        <f>IF(AW146&lt;&gt;"",IF(AW146&gt;AY146,IF(AW147&gt;AY147,"○",IF(AW148&gt;AY148,"○","×")),IF(AW147&gt;AY147,IF(AW148&gt;AY148,"○","×"),"×")),"")</f>
        <v>○</v>
      </c>
      <c r="BA146" s="252" t="s">
        <v>146</v>
      </c>
      <c r="BB146" s="246"/>
      <c r="BC146" s="246"/>
      <c r="BD146" s="247"/>
      <c r="BE146" s="135"/>
      <c r="BF146" s="78"/>
      <c r="BG146" s="79"/>
      <c r="BH146" s="60"/>
      <c r="BI146" s="61"/>
      <c r="BJ146" s="70"/>
      <c r="BK146" s="79"/>
      <c r="BL146" s="79"/>
      <c r="BM146" s="80"/>
      <c r="BN146" s="113"/>
      <c r="BO146" s="113"/>
      <c r="BP146" s="113"/>
      <c r="BQ146" s="54"/>
      <c r="BR146" s="54"/>
      <c r="BS146" s="54"/>
      <c r="BT146" s="54"/>
      <c r="BV146" s="57"/>
      <c r="BW146" s="57"/>
      <c r="BX146" s="57"/>
      <c r="BY146" s="57"/>
      <c r="BZ146" s="57"/>
      <c r="CA146" s="57"/>
      <c r="CB146" s="57"/>
    </row>
    <row r="147" spans="1:80" ht="9" customHeight="1">
      <c r="A147" s="258"/>
      <c r="B147" s="259"/>
      <c r="C147" s="260"/>
      <c r="D147" s="20" t="s">
        <v>200</v>
      </c>
      <c r="E147" s="11" t="s">
        <v>170</v>
      </c>
      <c r="F147" s="20">
        <f>IF(P141="","",P141)</f>
        <v>21</v>
      </c>
      <c r="G147" s="19" t="str">
        <f t="shared" si="32"/>
        <v>-</v>
      </c>
      <c r="H147" s="22">
        <f>IF(N141="","",N141)</f>
        <v>16</v>
      </c>
      <c r="I147" s="276" t="str">
        <f>IF(Q141="","",IF(Q141="○","×",IF(Q141="×","○")))</f>
        <v>○</v>
      </c>
      <c r="J147" s="21">
        <f>IF(P144="","",P144)</f>
        <v>21</v>
      </c>
      <c r="K147" s="19" t="str">
        <f>IF(J147="","","-")</f>
        <v>-</v>
      </c>
      <c r="L147" s="22">
        <f>IF(N144="","",N144)</f>
        <v>16</v>
      </c>
      <c r="M147" s="276" t="str">
        <f>IF(Q144="","",IF(Q144="○","×",IF(Q144="×","○")))</f>
        <v>○</v>
      </c>
      <c r="N147" s="269"/>
      <c r="O147" s="270"/>
      <c r="P147" s="270"/>
      <c r="Q147" s="271"/>
      <c r="R147" s="252" t="s">
        <v>360</v>
      </c>
      <c r="S147" s="246"/>
      <c r="T147" s="246"/>
      <c r="U147" s="247"/>
      <c r="V147" s="135"/>
      <c r="W147" s="78"/>
      <c r="X147" s="79"/>
      <c r="Y147" s="60"/>
      <c r="Z147" s="61"/>
      <c r="AA147" s="70"/>
      <c r="AB147" s="79"/>
      <c r="AC147" s="79"/>
      <c r="AD147" s="80"/>
      <c r="AE147" s="113"/>
      <c r="AF147" s="113"/>
      <c r="AG147" s="113"/>
      <c r="AI147" s="196"/>
      <c r="AJ147" s="198"/>
      <c r="AK147" s="198"/>
      <c r="AL147" s="188"/>
      <c r="AM147" s="2" t="s">
        <v>316</v>
      </c>
      <c r="AN147" s="3" t="s">
        <v>290</v>
      </c>
      <c r="AO147" s="15">
        <f>IF(AU144="","",AU144)</f>
        <v>21</v>
      </c>
      <c r="AP147" s="5" t="str">
        <f t="shared" si="33"/>
        <v>-</v>
      </c>
      <c r="AQ147" s="13">
        <f>IF(AS144="","",AS144)</f>
        <v>9</v>
      </c>
      <c r="AR147" s="277" t="str">
        <f>IF(AT144="","",AT144)</f>
        <v>-</v>
      </c>
      <c r="AS147" s="272"/>
      <c r="AT147" s="257"/>
      <c r="AU147" s="257"/>
      <c r="AV147" s="256"/>
      <c r="AW147" s="160">
        <v>21</v>
      </c>
      <c r="AX147" s="5" t="str">
        <f t="shared" si="31"/>
        <v>-</v>
      </c>
      <c r="AY147" s="162">
        <v>11</v>
      </c>
      <c r="AZ147" s="373"/>
      <c r="BA147" s="248"/>
      <c r="BB147" s="249"/>
      <c r="BC147" s="249"/>
      <c r="BD147" s="250"/>
      <c r="BE147" s="135"/>
      <c r="BF147" s="68">
        <f>COUNTIF(AO146:AZ148,"○")</f>
        <v>2</v>
      </c>
      <c r="BG147" s="69">
        <f>COUNTIF(AO146:AZ148,"×")</f>
        <v>0</v>
      </c>
      <c r="BH147" s="72">
        <f>(IF((AO146&gt;AQ146),1,0))+(IF((AO147&gt;AQ147),1,0))+(IF((AO148&gt;AQ148),1,0))+(IF((AS146&gt;AU146),1,0))+(IF((AS147&gt;AU147),1,0))+(IF((AS148&gt;AU148),1,0))+(IF((AW146&gt;AY146),1,0))+(IF((AW147&gt;AY147),1,0))+(IF((AW148&gt;AY148),1,0))</f>
        <v>4</v>
      </c>
      <c r="BI147" s="73">
        <f>(IF((AO146&lt;AQ146),1,0))+(IF((AO147&lt;AQ147),1,0))+(IF((AO148&lt;AQ148),1,0))+(IF((AS146&lt;AU146),1,0))+(IF((AS147&lt;AU147),1,0))+(IF((AS148&lt;AU148),1,0))+(IF((AW146&lt;AY146),1,0))+(IF((AW147&lt;AY147),1,0))+(IF((AW148&lt;AY148),1,0))</f>
        <v>0</v>
      </c>
      <c r="BJ147" s="74">
        <f>BH147-BI147</f>
        <v>4</v>
      </c>
      <c r="BK147" s="69">
        <f>SUM(AO146:AO148,AS146:AS148,AW146:AW148)</f>
        <v>84</v>
      </c>
      <c r="BL147" s="69">
        <f>SUM(AQ146:AQ148,AU146:AU148,AY146:AY148)</f>
        <v>45</v>
      </c>
      <c r="BM147" s="71">
        <f>BK147-BL147</f>
        <v>39</v>
      </c>
      <c r="BN147" s="113"/>
      <c r="BO147" s="113"/>
      <c r="BP147" s="113"/>
      <c r="BQ147" s="54"/>
      <c r="BR147" s="54"/>
      <c r="BS147" s="54"/>
      <c r="BT147" s="54"/>
      <c r="BV147" s="57"/>
      <c r="BW147" s="57"/>
      <c r="BX147" s="57"/>
      <c r="BY147" s="57"/>
      <c r="BZ147" s="57"/>
      <c r="CA147" s="57"/>
      <c r="CB147" s="57"/>
    </row>
    <row r="148" spans="1:80" ht="9" customHeight="1">
      <c r="A148" s="258"/>
      <c r="B148" s="259"/>
      <c r="C148" s="260"/>
      <c r="D148" s="15" t="s">
        <v>201</v>
      </c>
      <c r="E148" s="3" t="s">
        <v>170</v>
      </c>
      <c r="F148" s="15">
        <f>IF(P142="","",P142)</f>
        <v>21</v>
      </c>
      <c r="G148" s="5" t="str">
        <f t="shared" si="32"/>
        <v>-</v>
      </c>
      <c r="H148" s="13">
        <f>IF(N142="","",N142)</f>
        <v>16</v>
      </c>
      <c r="I148" s="277">
        <f>IF(K145="","",K145)</f>
      </c>
      <c r="J148" s="16">
        <f>IF(P145="","",P145)</f>
        <v>21</v>
      </c>
      <c r="K148" s="5" t="str">
        <f>IF(J148="","","-")</f>
        <v>-</v>
      </c>
      <c r="L148" s="13">
        <f>IF(N145="","",N145)</f>
        <v>10</v>
      </c>
      <c r="M148" s="277" t="str">
        <f>IF(O145="","",O145)</f>
        <v>-</v>
      </c>
      <c r="N148" s="272"/>
      <c r="O148" s="257"/>
      <c r="P148" s="257"/>
      <c r="Q148" s="256"/>
      <c r="R148" s="248"/>
      <c r="S148" s="249"/>
      <c r="T148" s="249"/>
      <c r="U148" s="250"/>
      <c r="V148" s="135"/>
      <c r="W148" s="68">
        <f>COUNTIF(F147:Q149,"○")</f>
        <v>2</v>
      </c>
      <c r="X148" s="69">
        <f>COUNTIF(F147:Q149,"×")</f>
        <v>0</v>
      </c>
      <c r="Y148" s="72">
        <f>(IF((F147&gt;H147),1,0))+(IF((F148&gt;H148),1,0))+(IF((F149&gt;H149),1,0))+(IF((J147&gt;L147),1,0))+(IF((J148&gt;L148),1,0))+(IF((J149&gt;L149),1,0))+(IF((N147&gt;P147),1,0))+(IF((N148&gt;P148),1,0))+(IF((N149&gt;P149),1,0))</f>
        <v>4</v>
      </c>
      <c r="Z148" s="73">
        <f>(IF((F147&lt;H147),1,0))+(IF((F148&lt;H148),1,0))+(IF((F149&lt;H149),1,0))+(IF((J147&lt;L147),1,0))+(IF((J148&lt;L148),1,0))+(IF((J149&lt;L149),1,0))+(IF((N147&lt;P147),1,0))+(IF((N148&lt;P148),1,0))+(IF((N149&lt;P149),1,0))</f>
        <v>0</v>
      </c>
      <c r="AA148" s="74">
        <f>Y148-Z148</f>
        <v>4</v>
      </c>
      <c r="AB148" s="69">
        <f>SUM(F147:F149,J147:J149,N147:N149)</f>
        <v>84</v>
      </c>
      <c r="AC148" s="69">
        <f>SUM(H147:H149,L147:L149,P147:P149)</f>
        <v>58</v>
      </c>
      <c r="AD148" s="71">
        <f>AB148-AC148</f>
        <v>26</v>
      </c>
      <c r="AE148" s="113"/>
      <c r="AF148" s="113"/>
      <c r="AG148" s="113"/>
      <c r="AI148" s="196"/>
      <c r="AJ148" s="237"/>
      <c r="AK148" s="197"/>
      <c r="AL148" s="188"/>
      <c r="AM148" s="7"/>
      <c r="AN148" s="17"/>
      <c r="AO148" s="7">
        <f>IF(AU145="","",AU145)</f>
      </c>
      <c r="AP148" s="5">
        <f t="shared" si="33"/>
      </c>
      <c r="AQ148" s="18">
        <f>IF(AS145="","",AS145)</f>
      </c>
      <c r="AR148" s="278">
        <f>IF(AT145="","",AT145)</f>
      </c>
      <c r="AS148" s="279"/>
      <c r="AT148" s="280"/>
      <c r="AU148" s="280"/>
      <c r="AV148" s="281"/>
      <c r="AW148" s="160"/>
      <c r="AX148" s="5">
        <f t="shared" si="31"/>
      </c>
      <c r="AY148" s="163"/>
      <c r="AZ148" s="374"/>
      <c r="BA148" s="35">
        <f>BF147</f>
        <v>2</v>
      </c>
      <c r="BB148" s="36" t="s">
        <v>102</v>
      </c>
      <c r="BC148" s="36">
        <f>BG147</f>
        <v>0</v>
      </c>
      <c r="BD148" s="37" t="s">
        <v>70</v>
      </c>
      <c r="BE148" s="136"/>
      <c r="BF148" s="81"/>
      <c r="BG148" s="82"/>
      <c r="BH148" s="83"/>
      <c r="BI148" s="84"/>
      <c r="BJ148" s="85"/>
      <c r="BK148" s="82"/>
      <c r="BL148" s="82"/>
      <c r="BM148" s="86"/>
      <c r="BN148" s="113"/>
      <c r="BO148" s="113"/>
      <c r="BP148" s="113"/>
      <c r="BQ148" s="54"/>
      <c r="BR148" s="54"/>
      <c r="BS148" s="54"/>
      <c r="BT148" s="54"/>
      <c r="BV148" s="57"/>
      <c r="BW148" s="57"/>
      <c r="BX148" s="57"/>
      <c r="BY148" s="57"/>
      <c r="BZ148" s="57"/>
      <c r="CA148" s="57"/>
      <c r="CB148" s="57"/>
    </row>
    <row r="149" spans="1:80" ht="9" customHeight="1" thickBot="1">
      <c r="A149" s="258"/>
      <c r="B149" s="259"/>
      <c r="C149" s="260"/>
      <c r="D149" s="23"/>
      <c r="E149" s="24"/>
      <c r="F149" s="23">
        <f>IF(P143="","",P143)</f>
      </c>
      <c r="G149" s="25">
        <f t="shared" si="32"/>
      </c>
      <c r="H149" s="26">
        <f>IF(N143="","",N143)</f>
      </c>
      <c r="I149" s="292">
        <f>IF(K146="","",K146)</f>
      </c>
      <c r="J149" s="27">
        <f>IF(P146="","",P146)</f>
      </c>
      <c r="K149" s="25">
        <f>IF(J149="","","-")</f>
      </c>
      <c r="L149" s="26">
        <f>IF(N146="","",N146)</f>
      </c>
      <c r="M149" s="292">
        <f>IF(O146="","",O146)</f>
      </c>
      <c r="N149" s="253"/>
      <c r="O149" s="254"/>
      <c r="P149" s="254"/>
      <c r="Q149" s="255"/>
      <c r="R149" s="38">
        <f>W148</f>
        <v>2</v>
      </c>
      <c r="S149" s="39" t="s">
        <v>102</v>
      </c>
      <c r="T149" s="39">
        <f>X148</f>
        <v>0</v>
      </c>
      <c r="U149" s="40" t="s">
        <v>70</v>
      </c>
      <c r="V149" s="136"/>
      <c r="W149" s="81"/>
      <c r="X149" s="82"/>
      <c r="Y149" s="83"/>
      <c r="Z149" s="84"/>
      <c r="AA149" s="85"/>
      <c r="AB149" s="82"/>
      <c r="AC149" s="82"/>
      <c r="AD149" s="86"/>
      <c r="AE149" s="113"/>
      <c r="AF149" s="113"/>
      <c r="AG149" s="113"/>
      <c r="AI149" s="196"/>
      <c r="AJ149" s="237"/>
      <c r="AK149" s="197"/>
      <c r="AL149" s="188"/>
      <c r="AM149" s="20" t="s">
        <v>96</v>
      </c>
      <c r="AN149" s="11" t="s">
        <v>280</v>
      </c>
      <c r="AO149" s="20">
        <f>IF(AY143="","",AY143)</f>
        <v>21</v>
      </c>
      <c r="AP149" s="19" t="str">
        <f t="shared" si="33"/>
        <v>-</v>
      </c>
      <c r="AQ149" s="22">
        <f>IF(AW143="","",AW143)</f>
        <v>17</v>
      </c>
      <c r="AR149" s="276" t="str">
        <f>IF(AZ143="","",IF(AZ143="○","×",IF(AZ143="×","○")))</f>
        <v>○</v>
      </c>
      <c r="AS149" s="21">
        <f>IF(AY146="","",AY146)</f>
        <v>14</v>
      </c>
      <c r="AT149" s="19" t="str">
        <f>IF(AS149="","","-")</f>
        <v>-</v>
      </c>
      <c r="AU149" s="22">
        <f>IF(AW146="","",AW146)</f>
        <v>21</v>
      </c>
      <c r="AV149" s="276" t="str">
        <f>IF(AZ146="","",IF(AZ146="○","×",IF(AZ146="×","○")))</f>
        <v>×</v>
      </c>
      <c r="AW149" s="269"/>
      <c r="AX149" s="270"/>
      <c r="AY149" s="270"/>
      <c r="AZ149" s="271"/>
      <c r="BA149" s="252" t="s">
        <v>145</v>
      </c>
      <c r="BB149" s="246"/>
      <c r="BC149" s="246"/>
      <c r="BD149" s="247"/>
      <c r="BE149" s="135"/>
      <c r="BF149" s="78"/>
      <c r="BG149" s="79"/>
      <c r="BH149" s="60"/>
      <c r="BI149" s="61"/>
      <c r="BJ149" s="70"/>
      <c r="BK149" s="79"/>
      <c r="BL149" s="79"/>
      <c r="BM149" s="80"/>
      <c r="BN149" s="113"/>
      <c r="BO149" s="113"/>
      <c r="BP149" s="113"/>
      <c r="BQ149" s="54"/>
      <c r="BR149" s="54"/>
      <c r="BS149" s="54"/>
      <c r="BT149" s="54"/>
      <c r="BV149" s="57"/>
      <c r="BW149" s="57"/>
      <c r="BX149" s="57"/>
      <c r="BY149" s="57"/>
      <c r="BZ149" s="57"/>
      <c r="CA149" s="57"/>
      <c r="CB149" s="57"/>
    </row>
    <row r="150" spans="1:80" ht="9" customHeight="1">
      <c r="A150" s="258"/>
      <c r="B150" s="259"/>
      <c r="C150" s="260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I150" s="196"/>
      <c r="AJ150" s="237"/>
      <c r="AK150" s="197"/>
      <c r="AL150" s="188"/>
      <c r="AM150" s="15" t="s">
        <v>95</v>
      </c>
      <c r="AN150" s="3" t="s">
        <v>280</v>
      </c>
      <c r="AO150" s="15">
        <f>IF(AY144="","",AY144)</f>
        <v>21</v>
      </c>
      <c r="AP150" s="5" t="str">
        <f t="shared" si="33"/>
        <v>-</v>
      </c>
      <c r="AQ150" s="13">
        <f>IF(AW144="","",AW144)</f>
        <v>17</v>
      </c>
      <c r="AR150" s="277">
        <f>IF(AT147="","",AT147)</f>
      </c>
      <c r="AS150" s="16">
        <f>IF(AY147="","",AY147)</f>
        <v>11</v>
      </c>
      <c r="AT150" s="5" t="str">
        <f>IF(AS150="","","-")</f>
        <v>-</v>
      </c>
      <c r="AU150" s="13">
        <f>IF(AW147="","",AW147)</f>
        <v>21</v>
      </c>
      <c r="AV150" s="277" t="str">
        <f>IF(AX147="","",AX147)</f>
        <v>-</v>
      </c>
      <c r="AW150" s="272"/>
      <c r="AX150" s="257"/>
      <c r="AY150" s="257"/>
      <c r="AZ150" s="256"/>
      <c r="BA150" s="248"/>
      <c r="BB150" s="249"/>
      <c r="BC150" s="249"/>
      <c r="BD150" s="250"/>
      <c r="BE150" s="135"/>
      <c r="BF150" s="68">
        <f>COUNTIF(AO149:AZ151,"○")</f>
        <v>1</v>
      </c>
      <c r="BG150" s="69">
        <f>COUNTIF(AO149:AZ151,"×")</f>
        <v>1</v>
      </c>
      <c r="BH150" s="72">
        <f>(IF((AO149&gt;AQ149),1,0))+(IF((AO150&gt;AQ150),1,0))+(IF((AO151&gt;AQ151),1,0))+(IF((AS149&gt;AU149),1,0))+(IF((AS150&gt;AU150),1,0))+(IF((AS151&gt;AU151),1,0))+(IF((AW149&gt;AY149),1,0))+(IF((AW150&gt;AY150),1,0))+(IF((AW151&gt;AY151),1,0))</f>
        <v>2</v>
      </c>
      <c r="BI150" s="73">
        <f>(IF((AO149&lt;AQ149),1,0))+(IF((AO150&lt;AQ150),1,0))+(IF((AO151&lt;AQ151),1,0))+(IF((AS149&lt;AU149),1,0))+(IF((AS150&lt;AU150),1,0))+(IF((AS151&lt;AU151),1,0))+(IF((AW149&lt;AY149),1,0))+(IF((AW150&lt;AY150),1,0))+(IF((AW151&lt;AY151),1,0))</f>
        <v>2</v>
      </c>
      <c r="BJ150" s="74">
        <f>BH150-BI150</f>
        <v>0</v>
      </c>
      <c r="BK150" s="69">
        <f>SUM(AO149:AO151,AS149:AS151,AW149:AW151)</f>
        <v>67</v>
      </c>
      <c r="BL150" s="69">
        <f>SUM(AQ149:AQ151,AU149:AU151,AY149:AY151)</f>
        <v>76</v>
      </c>
      <c r="BM150" s="71">
        <f>BK150-BL150</f>
        <v>-9</v>
      </c>
      <c r="BN150" s="113"/>
      <c r="BO150" s="113"/>
      <c r="BP150" s="113"/>
      <c r="BQ150" s="54"/>
      <c r="BR150" s="54"/>
      <c r="BS150" s="54"/>
      <c r="BT150" s="54"/>
      <c r="BV150" s="57"/>
      <c r="BW150" s="57"/>
      <c r="BX150" s="57"/>
      <c r="BY150" s="57"/>
      <c r="BZ150" s="57"/>
      <c r="CA150" s="57"/>
      <c r="CB150" s="57"/>
    </row>
    <row r="151" spans="1:80" ht="9" customHeight="1" thickBot="1">
      <c r="A151" s="258"/>
      <c r="B151" s="259"/>
      <c r="C151" s="260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I151" s="196"/>
      <c r="AJ151" s="237"/>
      <c r="AK151" s="197"/>
      <c r="AL151" s="188"/>
      <c r="AM151" s="23"/>
      <c r="AN151" s="24"/>
      <c r="AO151" s="23">
        <f>IF(AY145="","",AY145)</f>
      </c>
      <c r="AP151" s="25">
        <f t="shared" si="33"/>
      </c>
      <c r="AQ151" s="26">
        <f>IF(AW145="","",AW145)</f>
      </c>
      <c r="AR151" s="292">
        <f>IF(AT148="","",AT148)</f>
      </c>
      <c r="AS151" s="27">
        <f>IF(AY148="","",AY148)</f>
      </c>
      <c r="AT151" s="25">
        <f>IF(AS151="","","-")</f>
      </c>
      <c r="AU151" s="26">
        <f>IF(AW148="","",AW148)</f>
      </c>
      <c r="AV151" s="292">
        <f>IF(AX148="","",AX148)</f>
      </c>
      <c r="AW151" s="253"/>
      <c r="AX151" s="254"/>
      <c r="AY151" s="254"/>
      <c r="AZ151" s="255"/>
      <c r="BA151" s="38">
        <f>BF150</f>
        <v>1</v>
      </c>
      <c r="BB151" s="39" t="s">
        <v>102</v>
      </c>
      <c r="BC151" s="39">
        <f>BG150</f>
        <v>1</v>
      </c>
      <c r="BD151" s="40" t="s">
        <v>70</v>
      </c>
      <c r="BE151" s="136"/>
      <c r="BF151" s="81"/>
      <c r="BG151" s="82"/>
      <c r="BH151" s="83"/>
      <c r="BI151" s="84"/>
      <c r="BJ151" s="85"/>
      <c r="BK151" s="82"/>
      <c r="BL151" s="82"/>
      <c r="BM151" s="86"/>
      <c r="BN151" s="113"/>
      <c r="BO151" s="113"/>
      <c r="BP151" s="113"/>
      <c r="BQ151" s="54"/>
      <c r="BR151" s="54"/>
      <c r="BS151" s="54"/>
      <c r="BT151" s="54"/>
      <c r="BV151" s="57"/>
      <c r="BW151" s="57"/>
      <c r="BX151" s="57"/>
      <c r="BY151" s="57"/>
      <c r="BZ151" s="57"/>
      <c r="CA151" s="57"/>
      <c r="CB151" s="57"/>
    </row>
    <row r="152" spans="1:80" ht="9" customHeight="1" thickBot="1">
      <c r="A152" s="258"/>
      <c r="B152" s="259"/>
      <c r="C152" s="260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I152" s="196"/>
      <c r="AJ152" s="237"/>
      <c r="AK152" s="197"/>
      <c r="AL152" s="195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4"/>
      <c r="BQ152" s="54"/>
      <c r="BR152" s="54"/>
      <c r="BS152" s="54"/>
      <c r="BT152" s="54"/>
      <c r="BV152" s="57"/>
      <c r="BW152" s="57"/>
      <c r="BX152" s="57"/>
      <c r="BY152" s="57"/>
      <c r="BZ152" s="57"/>
      <c r="CA152" s="57"/>
      <c r="CB152" s="57"/>
    </row>
    <row r="153" spans="1:80" ht="9" customHeight="1">
      <c r="A153" s="258"/>
      <c r="B153" s="259"/>
      <c r="C153" s="260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I153" s="196"/>
      <c r="AJ153" s="237"/>
      <c r="AK153" s="197"/>
      <c r="AL153" s="188"/>
      <c r="AM153" s="297" t="s">
        <v>176</v>
      </c>
      <c r="AN153" s="298"/>
      <c r="AO153" s="301" t="str">
        <f>AM155</f>
        <v>菊池由紀香</v>
      </c>
      <c r="AP153" s="302"/>
      <c r="AQ153" s="302"/>
      <c r="AR153" s="303"/>
      <c r="AS153" s="304" t="str">
        <f>AM158</f>
        <v>渡邉みどり</v>
      </c>
      <c r="AT153" s="302"/>
      <c r="AU153" s="302"/>
      <c r="AV153" s="303"/>
      <c r="AW153" s="304" t="str">
        <f>AM161</f>
        <v>宗次英子</v>
      </c>
      <c r="AX153" s="302"/>
      <c r="AY153" s="302"/>
      <c r="AZ153" s="303"/>
      <c r="BA153" s="282" t="s">
        <v>60</v>
      </c>
      <c r="BB153" s="283"/>
      <c r="BC153" s="283"/>
      <c r="BD153" s="284"/>
      <c r="BE153" s="54"/>
      <c r="BF153" s="285" t="s">
        <v>66</v>
      </c>
      <c r="BG153" s="286"/>
      <c r="BH153" s="287" t="s">
        <v>67</v>
      </c>
      <c r="BI153" s="288"/>
      <c r="BJ153" s="289"/>
      <c r="BK153" s="65" t="s">
        <v>68</v>
      </c>
      <c r="BL153" s="66"/>
      <c r="BM153" s="67"/>
      <c r="BN153" s="55"/>
      <c r="BO153" s="55"/>
      <c r="BP153" s="54"/>
      <c r="BQ153" s="54"/>
      <c r="BR153" s="54"/>
      <c r="BS153" s="54"/>
      <c r="BT153" s="54"/>
      <c r="BV153" s="57"/>
      <c r="BW153" s="57"/>
      <c r="BX153" s="57"/>
      <c r="BY153" s="57"/>
      <c r="BZ153" s="57"/>
      <c r="CA153" s="57"/>
      <c r="CB153" s="57"/>
    </row>
    <row r="154" spans="1:80" ht="9" customHeight="1" thickBot="1">
      <c r="A154" s="258"/>
      <c r="B154" s="259"/>
      <c r="C154" s="260"/>
      <c r="D154" s="383" t="s">
        <v>115</v>
      </c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128"/>
      <c r="AH154" s="128"/>
      <c r="AI154" s="196"/>
      <c r="AJ154" s="237"/>
      <c r="AK154" s="197"/>
      <c r="AL154" s="188"/>
      <c r="AM154" s="299"/>
      <c r="AN154" s="300"/>
      <c r="AO154" s="290" t="str">
        <f>AM156</f>
        <v>藤田玲奈</v>
      </c>
      <c r="AP154" s="291"/>
      <c r="AQ154" s="291"/>
      <c r="AR154" s="292"/>
      <c r="AS154" s="293" t="str">
        <f>AM159</f>
        <v>鈴木亜由美</v>
      </c>
      <c r="AT154" s="291"/>
      <c r="AU154" s="291"/>
      <c r="AV154" s="292"/>
      <c r="AW154" s="293" t="str">
        <f>AM162</f>
        <v>尾藤幸衛</v>
      </c>
      <c r="AX154" s="291"/>
      <c r="AY154" s="291"/>
      <c r="AZ154" s="292"/>
      <c r="BA154" s="294" t="s">
        <v>61</v>
      </c>
      <c r="BB154" s="295"/>
      <c r="BC154" s="295"/>
      <c r="BD154" s="296"/>
      <c r="BE154" s="54"/>
      <c r="BF154" s="62" t="s">
        <v>69</v>
      </c>
      <c r="BG154" s="63" t="s">
        <v>70</v>
      </c>
      <c r="BH154" s="62" t="s">
        <v>40</v>
      </c>
      <c r="BI154" s="63" t="s">
        <v>71</v>
      </c>
      <c r="BJ154" s="64" t="s">
        <v>72</v>
      </c>
      <c r="BK154" s="63" t="s">
        <v>103</v>
      </c>
      <c r="BL154" s="63" t="s">
        <v>71</v>
      </c>
      <c r="BM154" s="64" t="s">
        <v>72</v>
      </c>
      <c r="BN154" s="55"/>
      <c r="BO154" s="55"/>
      <c r="BP154" s="54"/>
      <c r="BQ154" s="54"/>
      <c r="BR154" s="54"/>
      <c r="BS154" s="54"/>
      <c r="BT154" s="54"/>
      <c r="BV154" s="57"/>
      <c r="BW154" s="57"/>
      <c r="BX154" s="57"/>
      <c r="BY154" s="57"/>
      <c r="BZ154" s="57"/>
      <c r="CA154" s="57"/>
      <c r="CB154" s="57"/>
    </row>
    <row r="155" spans="1:80" ht="9" customHeight="1">
      <c r="A155" s="258"/>
      <c r="B155" s="259"/>
      <c r="C155" s="260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128"/>
      <c r="AH155" s="128"/>
      <c r="AI155" s="196"/>
      <c r="AJ155" s="237"/>
      <c r="AK155" s="197"/>
      <c r="AL155" s="188"/>
      <c r="AM155" s="2" t="s">
        <v>317</v>
      </c>
      <c r="AN155" s="125" t="s">
        <v>234</v>
      </c>
      <c r="AO155" s="375"/>
      <c r="AP155" s="376"/>
      <c r="AQ155" s="376"/>
      <c r="AR155" s="377"/>
      <c r="AS155" s="157">
        <v>16</v>
      </c>
      <c r="AT155" s="5" t="str">
        <f>IF(AS155="","","-")</f>
        <v>-</v>
      </c>
      <c r="AU155" s="153">
        <v>21</v>
      </c>
      <c r="AV155" s="366" t="str">
        <f>IF(AS155&lt;&gt;"",IF(AS155&gt;AU155,IF(AS156&gt;AU156,"○",IF(AS157&gt;AU157,"○","×")),IF(AS156&gt;AU156,IF(AS157&gt;AU157,"○","×"),"×")),"")</f>
        <v>○</v>
      </c>
      <c r="AW155" s="157">
        <v>18</v>
      </c>
      <c r="AX155" s="6" t="str">
        <f aca="true" t="shared" si="34" ref="AX155:AX160">IF(AW155="","","-")</f>
        <v>-</v>
      </c>
      <c r="AY155" s="161">
        <v>21</v>
      </c>
      <c r="AZ155" s="380" t="str">
        <f>IF(AW155&lt;&gt;"",IF(AW155&gt;AY155,IF(AW156&gt;AY156,"○",IF(AW157&gt;AY157,"○","×")),IF(AW156&gt;AY156,IF(AW157&gt;AY157,"○","×"),"×")),"")</f>
        <v>×</v>
      </c>
      <c r="BA155" s="273" t="s">
        <v>145</v>
      </c>
      <c r="BB155" s="274"/>
      <c r="BC155" s="274"/>
      <c r="BD155" s="275"/>
      <c r="BE155" s="135"/>
      <c r="BF155" s="68"/>
      <c r="BG155" s="69"/>
      <c r="BH155" s="60"/>
      <c r="BI155" s="61"/>
      <c r="BJ155" s="70"/>
      <c r="BK155" s="69"/>
      <c r="BL155" s="69"/>
      <c r="BM155" s="71"/>
      <c r="BN155" s="55"/>
      <c r="BO155" s="55"/>
      <c r="BP155" s="54"/>
      <c r="BQ155" s="54"/>
      <c r="BR155" s="54"/>
      <c r="BS155" s="54"/>
      <c r="BT155" s="54"/>
      <c r="BV155" s="57"/>
      <c r="BW155" s="57"/>
      <c r="BX155" s="57"/>
      <c r="BY155" s="57"/>
      <c r="BZ155" s="57"/>
      <c r="CA155" s="57"/>
      <c r="CB155" s="57"/>
    </row>
    <row r="156" spans="1:80" ht="9" customHeight="1">
      <c r="A156" s="258"/>
      <c r="B156" s="259"/>
      <c r="C156" s="260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128"/>
      <c r="AH156" s="128"/>
      <c r="AI156" s="196"/>
      <c r="AJ156" s="197"/>
      <c r="AK156" s="197"/>
      <c r="AL156" s="188"/>
      <c r="AM156" s="2" t="s">
        <v>318</v>
      </c>
      <c r="AN156" s="125" t="s">
        <v>235</v>
      </c>
      <c r="AO156" s="378"/>
      <c r="AP156" s="257"/>
      <c r="AQ156" s="257"/>
      <c r="AR156" s="256"/>
      <c r="AS156" s="157">
        <v>21</v>
      </c>
      <c r="AT156" s="5" t="str">
        <f>IF(AS156="","","-")</f>
        <v>-</v>
      </c>
      <c r="AU156" s="155">
        <v>19</v>
      </c>
      <c r="AV156" s="358"/>
      <c r="AW156" s="157">
        <v>21</v>
      </c>
      <c r="AX156" s="5" t="str">
        <f t="shared" si="34"/>
        <v>-</v>
      </c>
      <c r="AY156" s="162">
        <v>14</v>
      </c>
      <c r="AZ156" s="381"/>
      <c r="BA156" s="248"/>
      <c r="BB156" s="249"/>
      <c r="BC156" s="249"/>
      <c r="BD156" s="250"/>
      <c r="BE156" s="135"/>
      <c r="BF156" s="68">
        <f>COUNTIF(AO155:AZ157,"○")</f>
        <v>1</v>
      </c>
      <c r="BG156" s="69">
        <f>COUNTIF(AO155:AZ157,"×")</f>
        <v>1</v>
      </c>
      <c r="BH156" s="72">
        <f>(IF((AO155&gt;AQ155),1,0))+(IF((AO156&gt;AQ156),1,0))+(IF((AO157&gt;AQ157),1,0))+(IF((AS155&gt;AU155),1,0))+(IF((AS156&gt;AU156),1,0))+(IF((AS157&gt;AU157),1,0))+(IF((AW155&gt;AY155),1,0))+(IF((AW156&gt;AY156),1,0))+(IF((AW157&gt;AY157),1,0))</f>
        <v>3</v>
      </c>
      <c r="BI156" s="73">
        <f>(IF((AO155&lt;AQ155),1,0))+(IF((AO156&lt;AQ156),1,0))+(IF((AO157&lt;AQ157),1,0))+(IF((AS155&lt;AU155),1,0))+(IF((AS156&lt;AU156),1,0))+(IF((AS157&lt;AU157),1,0))+(IF((AW155&lt;AY155),1,0))+(IF((AW156&lt;AY156),1,0))+(IF((AW157&lt;AY157),1,0))</f>
        <v>3</v>
      </c>
      <c r="BJ156" s="74">
        <f>BH156-BI156</f>
        <v>0</v>
      </c>
      <c r="BK156" s="69">
        <f>SUM(AO155:AO157,AS155:AS157,AW155:AW157)</f>
        <v>114</v>
      </c>
      <c r="BL156" s="69">
        <f>SUM(AQ155:AQ157,AU155:AU157,AY155:AY157)</f>
        <v>113</v>
      </c>
      <c r="BM156" s="71">
        <f>BK156-BL156</f>
        <v>1</v>
      </c>
      <c r="BN156" s="55"/>
      <c r="BO156" s="55"/>
      <c r="BP156" s="54"/>
      <c r="BQ156" s="54"/>
      <c r="BR156" s="54"/>
      <c r="BS156" s="54"/>
      <c r="BT156" s="54"/>
      <c r="BV156" s="57"/>
      <c r="BW156" s="57"/>
      <c r="BX156" s="57"/>
      <c r="BY156" s="57"/>
      <c r="BZ156" s="57"/>
      <c r="CA156" s="57"/>
      <c r="CB156" s="57"/>
    </row>
    <row r="157" spans="1:80" ht="9" customHeight="1" thickBot="1">
      <c r="A157" s="258"/>
      <c r="B157" s="259"/>
      <c r="C157" s="260"/>
      <c r="D157" s="145" t="s">
        <v>213</v>
      </c>
      <c r="E157" s="146" t="s">
        <v>215</v>
      </c>
      <c r="F157" s="315" t="s">
        <v>109</v>
      </c>
      <c r="G157" s="324"/>
      <c r="H157" s="324"/>
      <c r="I157" s="325"/>
      <c r="J157" s="55"/>
      <c r="K157" s="55"/>
      <c r="L157" s="55"/>
      <c r="M157" s="110"/>
      <c r="N157" s="110"/>
      <c r="O157" s="110"/>
      <c r="P157" s="110"/>
      <c r="Q157" s="110"/>
      <c r="R157" s="110"/>
      <c r="S157" s="110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00"/>
      <c r="AF157" s="100"/>
      <c r="AG157" s="100"/>
      <c r="AH157" s="100"/>
      <c r="AI157" s="196"/>
      <c r="AJ157" s="194"/>
      <c r="AK157" s="194"/>
      <c r="AL157" s="188"/>
      <c r="AM157" s="7"/>
      <c r="AN157" s="122"/>
      <c r="AO157" s="379"/>
      <c r="AP157" s="280"/>
      <c r="AQ157" s="280"/>
      <c r="AR157" s="281"/>
      <c r="AS157" s="158">
        <v>21</v>
      </c>
      <c r="AT157" s="5" t="str">
        <f>IF(AS157="","","-")</f>
        <v>-</v>
      </c>
      <c r="AU157" s="156">
        <v>17</v>
      </c>
      <c r="AV157" s="359"/>
      <c r="AW157" s="159">
        <v>17</v>
      </c>
      <c r="AX157" s="10" t="str">
        <f t="shared" si="34"/>
        <v>-</v>
      </c>
      <c r="AY157" s="156">
        <v>21</v>
      </c>
      <c r="AZ157" s="382"/>
      <c r="BA157" s="35">
        <f>BF156</f>
        <v>1</v>
      </c>
      <c r="BB157" s="36" t="s">
        <v>102</v>
      </c>
      <c r="BC157" s="36">
        <f>BG156</f>
        <v>1</v>
      </c>
      <c r="BD157" s="37" t="s">
        <v>70</v>
      </c>
      <c r="BE157" s="136"/>
      <c r="BF157" s="68"/>
      <c r="BG157" s="69"/>
      <c r="BH157" s="75"/>
      <c r="BI157" s="76"/>
      <c r="BJ157" s="77"/>
      <c r="BK157" s="69"/>
      <c r="BL157" s="69"/>
      <c r="BM157" s="71"/>
      <c r="BN157" s="55"/>
      <c r="BO157" s="55"/>
      <c r="BP157" s="54"/>
      <c r="BQ157" s="54"/>
      <c r="BR157" s="54"/>
      <c r="BS157" s="54"/>
      <c r="BT157" s="54"/>
      <c r="BV157" s="57"/>
      <c r="BW157" s="57"/>
      <c r="BX157" s="57"/>
      <c r="BY157" s="57"/>
      <c r="BZ157" s="57"/>
      <c r="CA157" s="57"/>
      <c r="CB157" s="57"/>
    </row>
    <row r="158" spans="1:80" ht="9" customHeight="1" thickTop="1">
      <c r="A158" s="258"/>
      <c r="B158" s="259"/>
      <c r="C158" s="260"/>
      <c r="D158" s="147" t="s">
        <v>214</v>
      </c>
      <c r="E158" s="148" t="s">
        <v>216</v>
      </c>
      <c r="F158" s="326"/>
      <c r="G158" s="326"/>
      <c r="H158" s="326"/>
      <c r="I158" s="327"/>
      <c r="J158" s="103"/>
      <c r="K158" s="103"/>
      <c r="L158" s="103"/>
      <c r="M158" s="445">
        <v>22</v>
      </c>
      <c r="N158" s="445">
        <v>22</v>
      </c>
      <c r="O158" s="446"/>
      <c r="P158" s="447"/>
      <c r="Q158" s="447"/>
      <c r="R158" s="447"/>
      <c r="S158" s="447"/>
      <c r="T158" s="448"/>
      <c r="U158" s="448"/>
      <c r="V158" s="448"/>
      <c r="W158" s="127"/>
      <c r="X158" s="127"/>
      <c r="Y158" s="127"/>
      <c r="Z158" s="127"/>
      <c r="AA158" s="127"/>
      <c r="AB158" s="127"/>
      <c r="AC158" s="100"/>
      <c r="AD158" s="100"/>
      <c r="AE158" s="100"/>
      <c r="AF158" s="100"/>
      <c r="AG158" s="94"/>
      <c r="AI158" s="196"/>
      <c r="AJ158" s="197"/>
      <c r="AK158" s="197"/>
      <c r="AL158" s="188"/>
      <c r="AM158" s="2" t="s">
        <v>65</v>
      </c>
      <c r="AN158" s="126" t="s">
        <v>204</v>
      </c>
      <c r="AO158" s="12">
        <f>IF(AU155="","",AU155)</f>
        <v>21</v>
      </c>
      <c r="AP158" s="5" t="str">
        <f aca="true" t="shared" si="35" ref="AP158:AP163">IF(AO158="","","-")</f>
        <v>-</v>
      </c>
      <c r="AQ158" s="13">
        <f>IF(AS155="","",AS155)</f>
        <v>16</v>
      </c>
      <c r="AR158" s="276" t="str">
        <f>IF(AV155="","",IF(AV155="○","×",IF(AV155="×","○")))</f>
        <v>×</v>
      </c>
      <c r="AS158" s="269"/>
      <c r="AT158" s="270"/>
      <c r="AU158" s="270"/>
      <c r="AV158" s="271"/>
      <c r="AW158" s="160">
        <v>28</v>
      </c>
      <c r="AX158" s="5" t="str">
        <f t="shared" si="34"/>
        <v>-</v>
      </c>
      <c r="AY158" s="162">
        <v>26</v>
      </c>
      <c r="AZ158" s="373" t="str">
        <f>IF(AW158&lt;&gt;"",IF(AW158&gt;AY158,IF(AW159&gt;AY159,"○",IF(AW160&gt;AY160,"○","×")),IF(AW159&gt;AY159,IF(AW160&gt;AY160,"○","×"),"×")),"")</f>
        <v>○</v>
      </c>
      <c r="BA158" s="252" t="s">
        <v>146</v>
      </c>
      <c r="BB158" s="246"/>
      <c r="BC158" s="246"/>
      <c r="BD158" s="247"/>
      <c r="BE158" s="135"/>
      <c r="BF158" s="78"/>
      <c r="BG158" s="79"/>
      <c r="BH158" s="60"/>
      <c r="BI158" s="61"/>
      <c r="BJ158" s="70"/>
      <c r="BK158" s="79"/>
      <c r="BL158" s="79"/>
      <c r="BM158" s="80"/>
      <c r="BN158" s="55"/>
      <c r="BO158" s="55"/>
      <c r="BP158" s="54"/>
      <c r="BQ158" s="54"/>
      <c r="BR158" s="54"/>
      <c r="BS158" s="54"/>
      <c r="BT158" s="54"/>
      <c r="BV158" s="57"/>
      <c r="BW158" s="57"/>
      <c r="BX158" s="57"/>
      <c r="BY158" s="57"/>
      <c r="BZ158" s="57"/>
      <c r="CA158" s="57"/>
      <c r="CB158" s="57"/>
    </row>
    <row r="159" spans="1:80" ht="9" customHeight="1" thickBot="1">
      <c r="A159" s="258"/>
      <c r="B159" s="259"/>
      <c r="C159" s="260"/>
      <c r="D159" s="88"/>
      <c r="E159" s="141"/>
      <c r="F159" s="138"/>
      <c r="G159" s="138"/>
      <c r="H159" s="138"/>
      <c r="I159" s="138"/>
      <c r="J159" s="1"/>
      <c r="K159" s="1"/>
      <c r="L159" s="1"/>
      <c r="M159" s="233"/>
      <c r="N159" s="233"/>
      <c r="O159" s="241"/>
      <c r="P159" s="447"/>
      <c r="Q159" s="447"/>
      <c r="R159" s="447"/>
      <c r="S159" s="447"/>
      <c r="T159" s="448"/>
      <c r="U159" s="448"/>
      <c r="V159" s="448"/>
      <c r="W159" s="127"/>
      <c r="X159" s="127"/>
      <c r="Y159" s="127"/>
      <c r="Z159" s="127"/>
      <c r="AA159" s="127"/>
      <c r="AB159" s="127"/>
      <c r="AC159" s="95"/>
      <c r="AD159" s="95"/>
      <c r="AE159" s="95"/>
      <c r="AF159" s="95"/>
      <c r="AG159" s="94"/>
      <c r="AI159" s="196"/>
      <c r="AJ159" s="197"/>
      <c r="AK159" s="197"/>
      <c r="AL159" s="188"/>
      <c r="AM159" s="2" t="s">
        <v>97</v>
      </c>
      <c r="AN159" s="125" t="s">
        <v>204</v>
      </c>
      <c r="AO159" s="15">
        <f>IF(AU156="","",AU156)</f>
        <v>19</v>
      </c>
      <c r="AP159" s="5" t="str">
        <f t="shared" si="35"/>
        <v>-</v>
      </c>
      <c r="AQ159" s="13">
        <f>IF(AS156="","",AS156)</f>
        <v>21</v>
      </c>
      <c r="AR159" s="277" t="str">
        <f>IF(AT156="","",AT156)</f>
        <v>-</v>
      </c>
      <c r="AS159" s="272"/>
      <c r="AT159" s="257"/>
      <c r="AU159" s="257"/>
      <c r="AV159" s="256"/>
      <c r="AW159" s="160">
        <v>21</v>
      </c>
      <c r="AX159" s="5" t="str">
        <f t="shared" si="34"/>
        <v>-</v>
      </c>
      <c r="AY159" s="162">
        <v>15</v>
      </c>
      <c r="AZ159" s="373"/>
      <c r="BA159" s="248"/>
      <c r="BB159" s="249"/>
      <c r="BC159" s="249"/>
      <c r="BD159" s="250"/>
      <c r="BE159" s="135"/>
      <c r="BF159" s="68">
        <f>COUNTIF(AO158:AZ160,"○")</f>
        <v>1</v>
      </c>
      <c r="BG159" s="69">
        <f>COUNTIF(AO158:AZ160,"×")</f>
        <v>1</v>
      </c>
      <c r="BH159" s="72">
        <f>(IF((AO158&gt;AQ158),1,0))+(IF((AO159&gt;AQ159),1,0))+(IF((AO160&gt;AQ160),1,0))+(IF((AS158&gt;AU158),1,0))+(IF((AS159&gt;AU159),1,0))+(IF((AS160&gt;AU160),1,0))+(IF((AW158&gt;AY158),1,0))+(IF((AW159&gt;AY159),1,0))+(IF((AW160&gt;AY160),1,0))</f>
        <v>3</v>
      </c>
      <c r="BI159" s="73">
        <f>(IF((AO158&lt;AQ158),1,0))+(IF((AO159&lt;AQ159),1,0))+(IF((AO160&lt;AQ160),1,0))+(IF((AS158&lt;AU158),1,0))+(IF((AS159&lt;AU159),1,0))+(IF((AS160&lt;AU160),1,0))+(IF((AW158&lt;AY158),1,0))+(IF((AW159&lt;AY159),1,0))+(IF((AW160&lt;AY160),1,0))</f>
        <v>2</v>
      </c>
      <c r="BJ159" s="74">
        <f>BH159-BI159</f>
        <v>1</v>
      </c>
      <c r="BK159" s="69">
        <f>SUM(AO158:AO160,AS158:AS160,AW158:AW160)</f>
        <v>106</v>
      </c>
      <c r="BL159" s="69">
        <f>SUM(AQ158:AQ160,AU158:AU160,AY158:AY160)</f>
        <v>99</v>
      </c>
      <c r="BM159" s="71">
        <f>BK159-BL159</f>
        <v>7</v>
      </c>
      <c r="BN159" s="55"/>
      <c r="BO159" s="55"/>
      <c r="BP159" s="54"/>
      <c r="BQ159" s="54"/>
      <c r="BR159" s="54"/>
      <c r="BS159" s="54"/>
      <c r="BT159" s="54"/>
      <c r="BV159" s="57"/>
      <c r="BW159" s="57"/>
      <c r="BX159" s="57"/>
      <c r="BY159" s="57"/>
      <c r="BZ159" s="57"/>
      <c r="CA159" s="57"/>
      <c r="CB159" s="57"/>
    </row>
    <row r="160" spans="1:80" ht="9" customHeight="1" thickBot="1" thickTop="1">
      <c r="A160" s="258"/>
      <c r="B160" s="259"/>
      <c r="C160" s="260"/>
      <c r="D160" s="145" t="s">
        <v>232</v>
      </c>
      <c r="E160" s="146" t="s">
        <v>378</v>
      </c>
      <c r="F160" s="314" t="s">
        <v>131</v>
      </c>
      <c r="G160" s="315"/>
      <c r="H160" s="315"/>
      <c r="I160" s="316"/>
      <c r="J160" s="1"/>
      <c r="K160" s="1"/>
      <c r="L160" s="1"/>
      <c r="M160" s="13"/>
      <c r="N160" s="13"/>
      <c r="O160" s="130"/>
      <c r="P160" s="240"/>
      <c r="Q160" s="112"/>
      <c r="R160" s="214"/>
      <c r="S160" s="55"/>
      <c r="T160" s="448"/>
      <c r="U160" s="448"/>
      <c r="V160" s="448"/>
      <c r="W160" s="127"/>
      <c r="X160" s="127"/>
      <c r="Y160" s="127"/>
      <c r="Z160" s="127"/>
      <c r="AA160" s="127"/>
      <c r="AB160" s="127"/>
      <c r="AC160" s="54"/>
      <c r="AD160" s="54"/>
      <c r="AE160" s="94"/>
      <c r="AF160" s="94"/>
      <c r="AG160" s="94"/>
      <c r="AI160" s="196"/>
      <c r="AJ160" s="237"/>
      <c r="AK160" s="197"/>
      <c r="AL160" s="188"/>
      <c r="AM160" s="7"/>
      <c r="AN160" s="123"/>
      <c r="AO160" s="7">
        <f>IF(AU157="","",AU157)</f>
        <v>17</v>
      </c>
      <c r="AP160" s="5" t="str">
        <f t="shared" si="35"/>
        <v>-</v>
      </c>
      <c r="AQ160" s="18">
        <f>IF(AS157="","",AS157)</f>
        <v>21</v>
      </c>
      <c r="AR160" s="278" t="str">
        <f>IF(AT157="","",AT157)</f>
        <v>-</v>
      </c>
      <c r="AS160" s="279"/>
      <c r="AT160" s="280"/>
      <c r="AU160" s="280"/>
      <c r="AV160" s="281"/>
      <c r="AW160" s="160"/>
      <c r="AX160" s="5">
        <f t="shared" si="34"/>
      </c>
      <c r="AY160" s="163"/>
      <c r="AZ160" s="374"/>
      <c r="BA160" s="35">
        <f>BF159</f>
        <v>1</v>
      </c>
      <c r="BB160" s="36" t="s">
        <v>102</v>
      </c>
      <c r="BC160" s="36">
        <f>BG159</f>
        <v>1</v>
      </c>
      <c r="BD160" s="37" t="s">
        <v>70</v>
      </c>
      <c r="BE160" s="136"/>
      <c r="BF160" s="81"/>
      <c r="BG160" s="82"/>
      <c r="BH160" s="83"/>
      <c r="BI160" s="84"/>
      <c r="BJ160" s="85"/>
      <c r="BK160" s="82"/>
      <c r="BL160" s="82"/>
      <c r="BM160" s="86"/>
      <c r="BN160" s="55"/>
      <c r="BO160" s="55"/>
      <c r="BP160" s="54"/>
      <c r="BQ160" s="54"/>
      <c r="BR160" s="54"/>
      <c r="BS160" s="54"/>
      <c r="BT160" s="54"/>
      <c r="BV160" s="57"/>
      <c r="BW160" s="57"/>
      <c r="BX160" s="57"/>
      <c r="BY160" s="57"/>
      <c r="BZ160" s="57"/>
      <c r="CA160" s="57"/>
      <c r="CB160" s="57"/>
    </row>
    <row r="161" spans="1:80" ht="9" customHeight="1" thickBot="1" thickTop="1">
      <c r="A161" s="258"/>
      <c r="B161" s="259"/>
      <c r="C161" s="260"/>
      <c r="D161" s="147" t="s">
        <v>233</v>
      </c>
      <c r="E161" s="148" t="s">
        <v>379</v>
      </c>
      <c r="F161" s="317"/>
      <c r="G161" s="318"/>
      <c r="H161" s="318"/>
      <c r="I161" s="319"/>
      <c r="J161" s="218">
        <v>21</v>
      </c>
      <c r="K161" s="206">
        <v>21</v>
      </c>
      <c r="L161" s="216"/>
      <c r="M161" s="153">
        <v>20</v>
      </c>
      <c r="N161" s="154">
        <v>20</v>
      </c>
      <c r="O161" s="449"/>
      <c r="P161" s="13"/>
      <c r="Q161" s="13"/>
      <c r="R161" s="214"/>
      <c r="S161" s="55"/>
      <c r="T161" s="448"/>
      <c r="U161" s="448"/>
      <c r="V161" s="448"/>
      <c r="W161" s="127"/>
      <c r="X161" s="127"/>
      <c r="Y161" s="127"/>
      <c r="Z161" s="127"/>
      <c r="AA161" s="127"/>
      <c r="AB161" s="127"/>
      <c r="AC161" s="54"/>
      <c r="AD161" s="54"/>
      <c r="AE161" s="94"/>
      <c r="AF161" s="94"/>
      <c r="AG161" s="94"/>
      <c r="AI161" s="196"/>
      <c r="AJ161" s="237"/>
      <c r="AK161" s="197"/>
      <c r="AL161" s="188"/>
      <c r="AM161" s="20" t="s">
        <v>319</v>
      </c>
      <c r="AN161" s="126" t="s">
        <v>355</v>
      </c>
      <c r="AO161" s="20">
        <f>IF(AY155="","",AY155)</f>
        <v>21</v>
      </c>
      <c r="AP161" s="19" t="str">
        <f t="shared" si="35"/>
        <v>-</v>
      </c>
      <c r="AQ161" s="22">
        <f>IF(AW155="","",AW155)</f>
        <v>18</v>
      </c>
      <c r="AR161" s="276" t="str">
        <f>IF(AZ155="","",IF(AZ155="○","×",IF(AZ155="×","○")))</f>
        <v>○</v>
      </c>
      <c r="AS161" s="21">
        <f>IF(AY158="","",AY158)</f>
        <v>26</v>
      </c>
      <c r="AT161" s="19" t="str">
        <f>IF(AS161="","","-")</f>
        <v>-</v>
      </c>
      <c r="AU161" s="22">
        <f>IF(AW158="","",AW158)</f>
        <v>28</v>
      </c>
      <c r="AV161" s="276" t="str">
        <f>IF(AZ158="","",IF(AZ158="○","×",IF(AZ158="×","○")))</f>
        <v>×</v>
      </c>
      <c r="AW161" s="269"/>
      <c r="AX161" s="270"/>
      <c r="AY161" s="270"/>
      <c r="AZ161" s="271"/>
      <c r="BA161" s="252" t="s">
        <v>144</v>
      </c>
      <c r="BB161" s="246"/>
      <c r="BC161" s="246"/>
      <c r="BD161" s="247"/>
      <c r="BE161" s="135"/>
      <c r="BF161" s="78"/>
      <c r="BG161" s="79"/>
      <c r="BH161" s="60"/>
      <c r="BI161" s="61"/>
      <c r="BJ161" s="70"/>
      <c r="BK161" s="79"/>
      <c r="BL161" s="79"/>
      <c r="BM161" s="80"/>
      <c r="BN161" s="55"/>
      <c r="BO161" s="55"/>
      <c r="BP161" s="54"/>
      <c r="BQ161" s="54"/>
      <c r="BR161" s="54"/>
      <c r="BS161" s="54"/>
      <c r="BT161" s="54"/>
      <c r="BV161" s="57"/>
      <c r="BW161" s="57"/>
      <c r="BX161" s="57"/>
      <c r="BY161" s="57"/>
      <c r="BZ161" s="57"/>
      <c r="CA161" s="57"/>
      <c r="CB161" s="57"/>
    </row>
    <row r="162" spans="1:80" ht="9" customHeight="1" thickTop="1">
      <c r="A162" s="258"/>
      <c r="B162" s="259"/>
      <c r="C162" s="260"/>
      <c r="D162" s="88"/>
      <c r="E162" s="141"/>
      <c r="F162" s="138"/>
      <c r="G162" s="138"/>
      <c r="H162" s="138"/>
      <c r="I162" s="138"/>
      <c r="J162" s="1"/>
      <c r="K162" s="1"/>
      <c r="L162" s="33"/>
      <c r="M162" s="103"/>
      <c r="N162" s="112"/>
      <c r="O162" s="112"/>
      <c r="P162" s="13"/>
      <c r="Q162" s="13"/>
      <c r="R162" s="214"/>
      <c r="S162" s="55"/>
      <c r="T162" s="448"/>
      <c r="U162" s="448"/>
      <c r="V162" s="448"/>
      <c r="W162" s="127"/>
      <c r="X162" s="127"/>
      <c r="Y162" s="127"/>
      <c r="Z162" s="127"/>
      <c r="AA162" s="127"/>
      <c r="AB162" s="127"/>
      <c r="AC162" s="54"/>
      <c r="AD162" s="54"/>
      <c r="AE162" s="94"/>
      <c r="AF162" s="94"/>
      <c r="AG162" s="94"/>
      <c r="AI162" s="196"/>
      <c r="AJ162" s="237"/>
      <c r="AK162" s="197"/>
      <c r="AL162" s="188"/>
      <c r="AM162" s="15" t="s">
        <v>320</v>
      </c>
      <c r="AN162" s="125" t="s">
        <v>355</v>
      </c>
      <c r="AO162" s="15">
        <f>IF(AY156="","",AY156)</f>
        <v>14</v>
      </c>
      <c r="AP162" s="5" t="str">
        <f t="shared" si="35"/>
        <v>-</v>
      </c>
      <c r="AQ162" s="13">
        <f>IF(AW156="","",AW156)</f>
        <v>21</v>
      </c>
      <c r="AR162" s="277">
        <f>IF(AT159="","",AT159)</f>
      </c>
      <c r="AS162" s="16">
        <f>IF(AY159="","",AY159)</f>
        <v>15</v>
      </c>
      <c r="AT162" s="5" t="str">
        <f>IF(AS162="","","-")</f>
        <v>-</v>
      </c>
      <c r="AU162" s="13">
        <f>IF(AW159="","",AW159)</f>
        <v>21</v>
      </c>
      <c r="AV162" s="277" t="str">
        <f>IF(AX159="","",AX159)</f>
        <v>-</v>
      </c>
      <c r="AW162" s="272"/>
      <c r="AX162" s="257"/>
      <c r="AY162" s="257"/>
      <c r="AZ162" s="256"/>
      <c r="BA162" s="248"/>
      <c r="BB162" s="249"/>
      <c r="BC162" s="249"/>
      <c r="BD162" s="250"/>
      <c r="BE162" s="135"/>
      <c r="BF162" s="68">
        <f>COUNTIF(AO161:AZ163,"○")</f>
        <v>1</v>
      </c>
      <c r="BG162" s="69">
        <f>COUNTIF(AO161:AZ163,"×")</f>
        <v>1</v>
      </c>
      <c r="BH162" s="72">
        <f>(IF((AO161&gt;AQ161),1,0))+(IF((AO162&gt;AQ162),1,0))+(IF((AO163&gt;AQ163),1,0))+(IF((AS161&gt;AU161),1,0))+(IF((AS162&gt;AU162),1,0))+(IF((AS163&gt;AU163),1,0))+(IF((AW161&gt;AY161),1,0))+(IF((AW162&gt;AY162),1,0))+(IF((AW163&gt;AY163),1,0))</f>
        <v>2</v>
      </c>
      <c r="BI162" s="73">
        <f>(IF((AO161&lt;AQ161),1,0))+(IF((AO162&lt;AQ162),1,0))+(IF((AO163&lt;AQ163),1,0))+(IF((AS161&lt;AU161),1,0))+(IF((AS162&lt;AU162),1,0))+(IF((AS163&lt;AU163),1,0))+(IF((AW161&lt;AY161),1,0))+(IF((AW162&lt;AY162),1,0))+(IF((AW163&lt;AY163),1,0))</f>
        <v>3</v>
      </c>
      <c r="BJ162" s="74">
        <f>BH162-BI162</f>
        <v>-1</v>
      </c>
      <c r="BK162" s="69">
        <f>SUM(AO161:AO163,AS161:AS163,AW161:AW163)</f>
        <v>97</v>
      </c>
      <c r="BL162" s="69">
        <f>SUM(AQ161:AQ163,AU161:AU163,AY161:AY163)</f>
        <v>105</v>
      </c>
      <c r="BM162" s="71">
        <f>BK162-BL162</f>
        <v>-8</v>
      </c>
      <c r="BN162" s="55"/>
      <c r="BO162" s="55"/>
      <c r="BP162" s="54"/>
      <c r="BQ162" s="54"/>
      <c r="BR162" s="54"/>
      <c r="BS162" s="54"/>
      <c r="BT162" s="54"/>
      <c r="BV162" s="57"/>
      <c r="BW162" s="57"/>
      <c r="BX162" s="57"/>
      <c r="BY162" s="57"/>
      <c r="BZ162" s="57"/>
      <c r="CA162" s="57"/>
      <c r="CB162" s="57"/>
    </row>
    <row r="163" spans="1:80" ht="9" customHeight="1" thickBot="1">
      <c r="A163" s="258"/>
      <c r="B163" s="259"/>
      <c r="C163" s="260"/>
      <c r="D163" s="145" t="s">
        <v>223</v>
      </c>
      <c r="E163" s="146" t="s">
        <v>377</v>
      </c>
      <c r="F163" s="314" t="s">
        <v>27</v>
      </c>
      <c r="G163" s="315"/>
      <c r="H163" s="315"/>
      <c r="I163" s="316"/>
      <c r="J163" s="210">
        <v>7</v>
      </c>
      <c r="K163" s="151">
        <v>6</v>
      </c>
      <c r="L163" s="211"/>
      <c r="M163" s="1"/>
      <c r="N163" s="13"/>
      <c r="O163" s="13"/>
      <c r="P163" s="13"/>
      <c r="Q163" s="13"/>
      <c r="R163" s="214"/>
      <c r="S163" s="13"/>
      <c r="T163" s="448"/>
      <c r="U163" s="448"/>
      <c r="V163" s="448"/>
      <c r="W163" s="127"/>
      <c r="X163" s="127"/>
      <c r="Y163" s="127"/>
      <c r="Z163" s="127"/>
      <c r="AA163" s="127"/>
      <c r="AB163" s="127"/>
      <c r="AC163" s="54"/>
      <c r="AD163" s="54"/>
      <c r="AE163" s="94"/>
      <c r="AF163" s="94"/>
      <c r="AG163" s="94"/>
      <c r="AI163" s="196"/>
      <c r="AJ163" s="237"/>
      <c r="AK163" s="197"/>
      <c r="AL163" s="188"/>
      <c r="AM163" s="23"/>
      <c r="AN163" s="124"/>
      <c r="AO163" s="23">
        <f>IF(AY157="","",AY157)</f>
        <v>21</v>
      </c>
      <c r="AP163" s="25" t="str">
        <f t="shared" si="35"/>
        <v>-</v>
      </c>
      <c r="AQ163" s="26">
        <f>IF(AW157="","",AW157)</f>
        <v>17</v>
      </c>
      <c r="AR163" s="292">
        <f>IF(AT160="","",AT160)</f>
      </c>
      <c r="AS163" s="27">
        <f>IF(AY160="","",AY160)</f>
      </c>
      <c r="AT163" s="25">
        <f>IF(AS163="","","-")</f>
      </c>
      <c r="AU163" s="26">
        <f>IF(AW160="","",AW160)</f>
      </c>
      <c r="AV163" s="292">
        <f>IF(AX160="","",AX160)</f>
      </c>
      <c r="AW163" s="253"/>
      <c r="AX163" s="254"/>
      <c r="AY163" s="254"/>
      <c r="AZ163" s="255"/>
      <c r="BA163" s="38">
        <f>BF162</f>
        <v>1</v>
      </c>
      <c r="BB163" s="39" t="s">
        <v>102</v>
      </c>
      <c r="BC163" s="39">
        <f>BG162</f>
        <v>1</v>
      </c>
      <c r="BD163" s="40" t="s">
        <v>70</v>
      </c>
      <c r="BE163" s="136"/>
      <c r="BF163" s="81"/>
      <c r="BG163" s="82"/>
      <c r="BH163" s="83"/>
      <c r="BI163" s="84"/>
      <c r="BJ163" s="85"/>
      <c r="BK163" s="82"/>
      <c r="BL163" s="82"/>
      <c r="BM163" s="86"/>
      <c r="BN163" s="55"/>
      <c r="BO163" s="55"/>
      <c r="BP163" s="54"/>
      <c r="BQ163" s="54"/>
      <c r="BR163" s="54"/>
      <c r="BS163" s="54"/>
      <c r="BT163" s="54"/>
      <c r="BV163" s="57"/>
      <c r="BW163" s="57"/>
      <c r="BX163" s="57"/>
      <c r="BY163" s="57"/>
      <c r="BZ163" s="57"/>
      <c r="CA163" s="57"/>
      <c r="CB163" s="57"/>
    </row>
    <row r="164" spans="1:80" ht="9" customHeight="1" thickBot="1">
      <c r="A164" s="258"/>
      <c r="B164" s="259"/>
      <c r="C164" s="260"/>
      <c r="D164" s="147" t="s">
        <v>224</v>
      </c>
      <c r="E164" s="148" t="s">
        <v>377</v>
      </c>
      <c r="F164" s="317"/>
      <c r="G164" s="318"/>
      <c r="H164" s="318"/>
      <c r="I164" s="319"/>
      <c r="J164" s="1"/>
      <c r="K164" s="1"/>
      <c r="L164" s="1"/>
      <c r="M164" s="1"/>
      <c r="N164" s="1"/>
      <c r="O164" s="154">
        <v>21</v>
      </c>
      <c r="P164" s="153">
        <v>21</v>
      </c>
      <c r="Q164" s="153"/>
      <c r="R164" s="232"/>
      <c r="S164" s="55"/>
      <c r="T164" s="55"/>
      <c r="U164" s="55"/>
      <c r="V164" s="55"/>
      <c r="W164" s="59"/>
      <c r="X164" s="59"/>
      <c r="Y164" s="59"/>
      <c r="Z164" s="59"/>
      <c r="AA164" s="59"/>
      <c r="AB164" s="54"/>
      <c r="AC164" s="54"/>
      <c r="AD164" s="54"/>
      <c r="AE164" s="94"/>
      <c r="AF164" s="94"/>
      <c r="AG164" s="94"/>
      <c r="AI164" s="196"/>
      <c r="AJ164" s="237"/>
      <c r="AK164" s="197"/>
      <c r="AL164" s="188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55"/>
      <c r="BO164" s="55"/>
      <c r="BP164" s="54"/>
      <c r="BQ164" s="54"/>
      <c r="BR164" s="54"/>
      <c r="BS164" s="54"/>
      <c r="BT164" s="54"/>
      <c r="BV164" s="57"/>
      <c r="BW164" s="57"/>
      <c r="BX164" s="57"/>
      <c r="BY164" s="57"/>
      <c r="BZ164" s="57"/>
      <c r="CA164" s="57"/>
      <c r="CB164" s="57"/>
    </row>
    <row r="165" spans="1:80" ht="9" customHeight="1" thickTop="1">
      <c r="A165" s="258"/>
      <c r="B165" s="259"/>
      <c r="C165" s="260"/>
      <c r="D165" s="88"/>
      <c r="E165" s="141"/>
      <c r="F165" s="138"/>
      <c r="G165" s="138"/>
      <c r="H165" s="138"/>
      <c r="I165" s="138"/>
      <c r="J165" s="1"/>
      <c r="K165" s="1"/>
      <c r="L165" s="1"/>
      <c r="M165" s="1"/>
      <c r="N165" s="1"/>
      <c r="O165" s="13"/>
      <c r="P165" s="1"/>
      <c r="Q165" s="1"/>
      <c r="R165" s="106"/>
      <c r="S165" s="223"/>
      <c r="T165" s="55"/>
      <c r="U165" s="55"/>
      <c r="V165" s="55"/>
      <c r="W165" s="59"/>
      <c r="X165" s="59"/>
      <c r="Y165" s="59"/>
      <c r="Z165" s="59"/>
      <c r="AA165" s="59"/>
      <c r="AB165" s="54"/>
      <c r="AC165" s="54"/>
      <c r="AD165" s="54"/>
      <c r="AE165" s="94"/>
      <c r="AF165" s="94"/>
      <c r="AG165" s="94"/>
      <c r="AI165" s="196"/>
      <c r="AJ165" s="237"/>
      <c r="AK165" s="197"/>
      <c r="AL165" s="195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4"/>
      <c r="BQ165" s="54"/>
      <c r="BR165" s="54"/>
      <c r="BS165" s="54"/>
      <c r="BT165" s="54"/>
      <c r="BV165" s="57"/>
      <c r="BW165" s="57"/>
      <c r="BX165" s="57"/>
      <c r="BY165" s="57"/>
      <c r="BZ165" s="57"/>
      <c r="CA165" s="57"/>
      <c r="CB165" s="57"/>
    </row>
    <row r="166" spans="1:80" ht="9" customHeight="1" thickBot="1">
      <c r="A166" s="258"/>
      <c r="B166" s="259"/>
      <c r="C166" s="260"/>
      <c r="D166" s="145" t="s">
        <v>371</v>
      </c>
      <c r="E166" s="146" t="s">
        <v>380</v>
      </c>
      <c r="F166" s="314" t="s">
        <v>133</v>
      </c>
      <c r="G166" s="315"/>
      <c r="H166" s="315"/>
      <c r="I166" s="316"/>
      <c r="J166" s="1"/>
      <c r="K166" s="1"/>
      <c r="L166" s="1"/>
      <c r="M166" s="1"/>
      <c r="N166" s="1"/>
      <c r="O166" s="154">
        <v>19</v>
      </c>
      <c r="P166" s="153">
        <v>14</v>
      </c>
      <c r="Q166" s="153"/>
      <c r="R166" s="111"/>
      <c r="S166" s="220"/>
      <c r="T166" s="55"/>
      <c r="U166" s="55"/>
      <c r="V166" s="55"/>
      <c r="W166" s="59"/>
      <c r="X166" s="59"/>
      <c r="Y166" s="59"/>
      <c r="Z166" s="59"/>
      <c r="AA166" s="59"/>
      <c r="AB166" s="54"/>
      <c r="AC166" s="54"/>
      <c r="AD166" s="54"/>
      <c r="AE166" s="94"/>
      <c r="AF166" s="94"/>
      <c r="AG166" s="94"/>
      <c r="AI166" s="196"/>
      <c r="AJ166" s="237"/>
      <c r="AK166" s="197"/>
      <c r="AL166" s="195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4"/>
      <c r="BQ166" s="54"/>
      <c r="BR166" s="54"/>
      <c r="BS166" s="54"/>
      <c r="BT166" s="54"/>
      <c r="BV166" s="57"/>
      <c r="BW166" s="57"/>
      <c r="BX166" s="57"/>
      <c r="BY166" s="57"/>
      <c r="BZ166" s="57"/>
      <c r="CA166" s="57"/>
      <c r="CB166" s="57"/>
    </row>
    <row r="167" spans="1:80" ht="9" customHeight="1" thickTop="1">
      <c r="A167" s="258"/>
      <c r="B167" s="259"/>
      <c r="C167" s="260"/>
      <c r="D167" s="147" t="s">
        <v>240</v>
      </c>
      <c r="E167" s="148" t="s">
        <v>380</v>
      </c>
      <c r="F167" s="317"/>
      <c r="G167" s="318"/>
      <c r="H167" s="318"/>
      <c r="I167" s="319"/>
      <c r="J167" s="206">
        <v>21</v>
      </c>
      <c r="K167" s="206">
        <v>21</v>
      </c>
      <c r="L167" s="216"/>
      <c r="M167" s="1"/>
      <c r="N167" s="13"/>
      <c r="O167" s="13"/>
      <c r="P167" s="13"/>
      <c r="Q167" s="13"/>
      <c r="R167" s="121"/>
      <c r="S167" s="220"/>
      <c r="T167" s="55"/>
      <c r="U167" s="55"/>
      <c r="V167" s="55"/>
      <c r="W167" s="59"/>
      <c r="X167" s="59"/>
      <c r="Y167" s="59"/>
      <c r="Z167" s="59"/>
      <c r="AA167" s="59"/>
      <c r="AB167" s="54"/>
      <c r="AC167" s="54"/>
      <c r="AD167" s="54"/>
      <c r="AE167" s="94"/>
      <c r="AF167" s="94"/>
      <c r="AG167" s="94"/>
      <c r="AI167" s="196"/>
      <c r="AJ167" s="237"/>
      <c r="AK167" s="197"/>
      <c r="AL167" s="195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4"/>
      <c r="BQ167" s="54"/>
      <c r="BR167" s="54"/>
      <c r="BS167" s="54"/>
      <c r="BT167" s="54"/>
      <c r="BV167" s="57"/>
      <c r="BW167" s="57"/>
      <c r="BX167" s="57"/>
      <c r="BY167" s="57"/>
      <c r="BZ167" s="57"/>
      <c r="CA167" s="57"/>
      <c r="CB167" s="57"/>
    </row>
    <row r="168" spans="1:80" ht="9" customHeight="1" thickBot="1">
      <c r="A168" s="258"/>
      <c r="B168" s="259"/>
      <c r="C168" s="260"/>
      <c r="D168" s="88"/>
      <c r="E168" s="141"/>
      <c r="F168" s="138"/>
      <c r="G168" s="138"/>
      <c r="H168" s="138"/>
      <c r="I168" s="138"/>
      <c r="J168" s="1"/>
      <c r="K168" s="1"/>
      <c r="L168" s="217"/>
      <c r="M168" s="109"/>
      <c r="N168" s="109"/>
      <c r="O168" s="109"/>
      <c r="P168" s="13"/>
      <c r="Q168" s="13"/>
      <c r="R168" s="121"/>
      <c r="S168" s="220"/>
      <c r="T168" s="55"/>
      <c r="U168" s="55"/>
      <c r="V168" s="55"/>
      <c r="W168" s="59"/>
      <c r="X168" s="59"/>
      <c r="Y168" s="59"/>
      <c r="Z168" s="59"/>
      <c r="AA168" s="59"/>
      <c r="AB168" s="54"/>
      <c r="AC168" s="54"/>
      <c r="AD168" s="54"/>
      <c r="AE168" s="94"/>
      <c r="AF168" s="94"/>
      <c r="AG168" s="94"/>
      <c r="AI168" s="196"/>
      <c r="AJ168" s="197"/>
      <c r="AK168" s="197"/>
      <c r="AL168" s="195"/>
      <c r="AM168" s="383" t="s">
        <v>123</v>
      </c>
      <c r="AN168" s="383"/>
      <c r="AO168" s="383"/>
      <c r="AP168" s="383"/>
      <c r="AQ168" s="383"/>
      <c r="AR168" s="383"/>
      <c r="AS168" s="383"/>
      <c r="AT168" s="383"/>
      <c r="AU168" s="383"/>
      <c r="AV168" s="383"/>
      <c r="AW168" s="383"/>
      <c r="AX168" s="383"/>
      <c r="AY168" s="383"/>
      <c r="AZ168" s="383"/>
      <c r="BA168" s="383"/>
      <c r="BB168" s="383"/>
      <c r="BC168" s="383"/>
      <c r="BD168" s="383"/>
      <c r="BE168" s="383"/>
      <c r="BF168" s="383"/>
      <c r="BG168" s="383"/>
      <c r="BH168" s="383"/>
      <c r="BI168" s="128"/>
      <c r="BJ168" s="128"/>
      <c r="BK168" s="128"/>
      <c r="BL168" s="128"/>
      <c r="BM168" s="128"/>
      <c r="BN168" s="128"/>
      <c r="BO168" s="128"/>
      <c r="BP168" s="54"/>
      <c r="BQ168" s="54"/>
      <c r="BR168" s="54"/>
      <c r="BS168" s="54"/>
      <c r="BT168" s="54"/>
      <c r="BV168" s="57"/>
      <c r="BW168" s="57"/>
      <c r="BX168" s="57"/>
      <c r="BY168" s="57"/>
      <c r="BZ168" s="57"/>
      <c r="CA168" s="57"/>
      <c r="CB168" s="57"/>
    </row>
    <row r="169" spans="1:80" ht="9" customHeight="1" thickTop="1">
      <c r="A169" s="258"/>
      <c r="B169" s="259"/>
      <c r="C169" s="260"/>
      <c r="D169" s="145" t="s">
        <v>261</v>
      </c>
      <c r="E169" s="146" t="s">
        <v>386</v>
      </c>
      <c r="F169" s="314" t="s">
        <v>111</v>
      </c>
      <c r="G169" s="315"/>
      <c r="H169" s="315"/>
      <c r="I169" s="316"/>
      <c r="J169" s="210">
        <v>16</v>
      </c>
      <c r="K169" s="151">
        <v>15</v>
      </c>
      <c r="L169" s="211"/>
      <c r="M169" s="153">
        <v>21</v>
      </c>
      <c r="N169" s="162">
        <v>21</v>
      </c>
      <c r="O169" s="162"/>
      <c r="P169" s="214"/>
      <c r="Q169" s="13"/>
      <c r="R169" s="121"/>
      <c r="S169" s="220"/>
      <c r="T169" s="13"/>
      <c r="U169" s="13"/>
      <c r="V169" s="55"/>
      <c r="W169" s="54"/>
      <c r="X169" s="59"/>
      <c r="Y169" s="59"/>
      <c r="Z169" s="54"/>
      <c r="AA169" s="54"/>
      <c r="AB169" s="54"/>
      <c r="AC169" s="54"/>
      <c r="AD169" s="54"/>
      <c r="AE169" s="94"/>
      <c r="AF169" s="54"/>
      <c r="AG169" s="54"/>
      <c r="AI169" s="196"/>
      <c r="AJ169" s="197"/>
      <c r="AK169" s="197"/>
      <c r="AL169" s="195"/>
      <c r="AM169" s="383"/>
      <c r="AN169" s="383"/>
      <c r="AO169" s="383"/>
      <c r="AP169" s="383"/>
      <c r="AQ169" s="383"/>
      <c r="AR169" s="383"/>
      <c r="AS169" s="383"/>
      <c r="AT169" s="383"/>
      <c r="AU169" s="383"/>
      <c r="AV169" s="383"/>
      <c r="AW169" s="383"/>
      <c r="AX169" s="383"/>
      <c r="AY169" s="383"/>
      <c r="AZ169" s="383"/>
      <c r="BA169" s="383"/>
      <c r="BB169" s="383"/>
      <c r="BC169" s="383"/>
      <c r="BD169" s="383"/>
      <c r="BE169" s="383"/>
      <c r="BF169" s="383"/>
      <c r="BG169" s="383"/>
      <c r="BH169" s="383"/>
      <c r="BI169" s="128"/>
      <c r="BJ169" s="128"/>
      <c r="BK169" s="128"/>
      <c r="BL169" s="128"/>
      <c r="BM169" s="128"/>
      <c r="BN169" s="128"/>
      <c r="BO169" s="128"/>
      <c r="BP169" s="98"/>
      <c r="BQ169" s="98"/>
      <c r="BR169" s="98"/>
      <c r="BS169" s="98"/>
      <c r="BT169" s="54"/>
      <c r="BV169" s="57"/>
      <c r="BW169" s="57"/>
      <c r="BX169" s="57"/>
      <c r="BY169" s="57"/>
      <c r="BZ169" s="57"/>
      <c r="CA169" s="57"/>
      <c r="CB169" s="57"/>
    </row>
    <row r="170" spans="1:80" ht="9" customHeight="1" thickBot="1">
      <c r="A170" s="258"/>
      <c r="B170" s="259"/>
      <c r="C170" s="260"/>
      <c r="D170" s="147" t="s">
        <v>262</v>
      </c>
      <c r="E170" s="148" t="s">
        <v>386</v>
      </c>
      <c r="F170" s="317"/>
      <c r="G170" s="318"/>
      <c r="H170" s="318"/>
      <c r="I170" s="319"/>
      <c r="J170" s="32"/>
      <c r="K170" s="32"/>
      <c r="L170" s="32"/>
      <c r="M170" s="13"/>
      <c r="N170" s="233"/>
      <c r="O170" s="233"/>
      <c r="P170" s="232"/>
      <c r="Q170" s="1"/>
      <c r="R170" s="111"/>
      <c r="S170" s="217"/>
      <c r="T170" s="1"/>
      <c r="U170" s="1"/>
      <c r="V170" s="55"/>
      <c r="W170" s="54"/>
      <c r="X170" s="59"/>
      <c r="Y170" s="59"/>
      <c r="Z170" s="54"/>
      <c r="AA170" s="54"/>
      <c r="AB170" s="54"/>
      <c r="AC170" s="54"/>
      <c r="AD170" s="54"/>
      <c r="AE170" s="94"/>
      <c r="AF170" s="54"/>
      <c r="AG170" s="54"/>
      <c r="AI170" s="196"/>
      <c r="AJ170" s="194"/>
      <c r="AK170" s="194"/>
      <c r="AL170" s="195"/>
      <c r="AM170" s="383"/>
      <c r="AN170" s="383"/>
      <c r="AO170" s="383"/>
      <c r="AP170" s="383"/>
      <c r="AQ170" s="383"/>
      <c r="AR170" s="383"/>
      <c r="AS170" s="383"/>
      <c r="AT170" s="383"/>
      <c r="AU170" s="383"/>
      <c r="AV170" s="383"/>
      <c r="AW170" s="383"/>
      <c r="AX170" s="383"/>
      <c r="AY170" s="383"/>
      <c r="AZ170" s="383"/>
      <c r="BA170" s="383"/>
      <c r="BB170" s="383"/>
      <c r="BC170" s="383"/>
      <c r="BD170" s="383"/>
      <c r="BE170" s="383"/>
      <c r="BF170" s="383"/>
      <c r="BG170" s="383"/>
      <c r="BH170" s="383"/>
      <c r="BI170" s="128"/>
      <c r="BJ170" s="128"/>
      <c r="BK170" s="128"/>
      <c r="BL170" s="128"/>
      <c r="BM170" s="128"/>
      <c r="BN170" s="128"/>
      <c r="BO170" s="128"/>
      <c r="BP170" s="98"/>
      <c r="BQ170" s="98"/>
      <c r="BR170" s="98"/>
      <c r="BS170" s="98"/>
      <c r="BT170" s="98"/>
      <c r="BV170" s="57"/>
      <c r="BW170" s="57"/>
      <c r="BX170" s="57"/>
      <c r="BY170" s="57"/>
      <c r="BZ170" s="57"/>
      <c r="CA170" s="57"/>
      <c r="CB170" s="57"/>
    </row>
    <row r="171" spans="1:80" ht="9" customHeight="1" thickTop="1">
      <c r="A171" s="258"/>
      <c r="B171" s="259"/>
      <c r="C171" s="260"/>
      <c r="D171" s="88"/>
      <c r="E171" s="141"/>
      <c r="F171" s="138"/>
      <c r="G171" s="138"/>
      <c r="H171" s="138"/>
      <c r="I171" s="138"/>
      <c r="J171" s="1"/>
      <c r="K171" s="1"/>
      <c r="L171" s="1"/>
      <c r="M171" s="13"/>
      <c r="N171" s="13"/>
      <c r="O171" s="13"/>
      <c r="P171" s="106"/>
      <c r="Q171" s="103"/>
      <c r="R171" s="1"/>
      <c r="S171" s="217"/>
      <c r="T171" s="1"/>
      <c r="U171" s="1"/>
      <c r="V171" s="55"/>
      <c r="W171" s="54"/>
      <c r="X171" s="59"/>
      <c r="Y171" s="59"/>
      <c r="Z171" s="54"/>
      <c r="AA171" s="54"/>
      <c r="AB171" s="54"/>
      <c r="AC171" s="54"/>
      <c r="AD171" s="54"/>
      <c r="AE171" s="54"/>
      <c r="AF171" s="54"/>
      <c r="AG171" s="54"/>
      <c r="AI171" s="196"/>
      <c r="AJ171" s="194"/>
      <c r="AK171" s="194"/>
      <c r="AL171" s="195"/>
      <c r="AM171" s="145" t="s">
        <v>321</v>
      </c>
      <c r="AN171" s="146" t="s">
        <v>365</v>
      </c>
      <c r="AO171" s="315" t="s">
        <v>109</v>
      </c>
      <c r="AP171" s="324"/>
      <c r="AQ171" s="324"/>
      <c r="AR171" s="325"/>
      <c r="AS171" s="55"/>
      <c r="AT171" s="55"/>
      <c r="AU171" s="55"/>
      <c r="AV171" s="110"/>
      <c r="AW171" s="110"/>
      <c r="AX171" s="110"/>
      <c r="AY171" s="110"/>
      <c r="AZ171" s="110"/>
      <c r="BA171" s="110"/>
      <c r="BB171" s="110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00"/>
      <c r="BO171" s="100"/>
      <c r="BP171" s="100"/>
      <c r="BQ171" s="98"/>
      <c r="BR171" s="98"/>
      <c r="BS171" s="98"/>
      <c r="BT171" s="98"/>
      <c r="BV171" s="57"/>
      <c r="BW171" s="57"/>
      <c r="BX171" s="57"/>
      <c r="BY171" s="57"/>
      <c r="BZ171" s="57"/>
      <c r="CA171" s="57"/>
      <c r="CB171" s="57"/>
    </row>
    <row r="172" spans="1:80" ht="9" customHeight="1" thickBot="1">
      <c r="A172" s="258"/>
      <c r="B172" s="259"/>
      <c r="C172" s="260"/>
      <c r="D172" s="145" t="s">
        <v>244</v>
      </c>
      <c r="E172" s="146" t="s">
        <v>383</v>
      </c>
      <c r="F172" s="314" t="s">
        <v>135</v>
      </c>
      <c r="G172" s="315"/>
      <c r="H172" s="315"/>
      <c r="I172" s="316"/>
      <c r="J172" s="14"/>
      <c r="K172" s="1"/>
      <c r="L172" s="1"/>
      <c r="M172" s="154">
        <v>16</v>
      </c>
      <c r="N172" s="154">
        <v>14</v>
      </c>
      <c r="O172" s="154"/>
      <c r="P172" s="111"/>
      <c r="Q172" s="1"/>
      <c r="R172" s="1"/>
      <c r="S172" s="217"/>
      <c r="T172" s="55"/>
      <c r="U172" s="55"/>
      <c r="V172" s="55"/>
      <c r="W172" s="54"/>
      <c r="X172" s="54"/>
      <c r="Y172" s="54"/>
      <c r="Z172" s="54"/>
      <c r="AA172" s="59"/>
      <c r="AB172" s="59"/>
      <c r="AC172" s="59"/>
      <c r="AD172" s="59"/>
      <c r="AE172" s="59"/>
      <c r="AF172" s="59"/>
      <c r="AG172" s="59"/>
      <c r="AI172" s="196"/>
      <c r="AJ172" s="194"/>
      <c r="AK172" s="194"/>
      <c r="AL172" s="195"/>
      <c r="AM172" s="147" t="s">
        <v>322</v>
      </c>
      <c r="AN172" s="148" t="s">
        <v>375</v>
      </c>
      <c r="AO172" s="326"/>
      <c r="AP172" s="326"/>
      <c r="AQ172" s="326"/>
      <c r="AR172" s="327"/>
      <c r="AS172" s="89"/>
      <c r="AT172" s="89"/>
      <c r="AU172" s="89"/>
      <c r="AV172" s="477">
        <v>12</v>
      </c>
      <c r="AW172" s="477">
        <v>11</v>
      </c>
      <c r="AX172" s="478"/>
      <c r="AY172" s="447"/>
      <c r="AZ172" s="447"/>
      <c r="BA172" s="447"/>
      <c r="BB172" s="447"/>
      <c r="BC172" s="448"/>
      <c r="BD172" s="127"/>
      <c r="BE172" s="127"/>
      <c r="BF172" s="127"/>
      <c r="BG172" s="127"/>
      <c r="BH172" s="127"/>
      <c r="BI172" s="127"/>
      <c r="BJ172" s="127"/>
      <c r="BK172" s="127"/>
      <c r="BL172" s="100"/>
      <c r="BM172" s="100"/>
      <c r="BN172" s="100"/>
      <c r="BO172" s="100"/>
      <c r="BP172" s="94"/>
      <c r="BQ172" s="98"/>
      <c r="BR172" s="98"/>
      <c r="BS172" s="98"/>
      <c r="BT172" s="98"/>
      <c r="BU172" s="54"/>
      <c r="BV172" s="57"/>
      <c r="BW172" s="57"/>
      <c r="BX172" s="57"/>
      <c r="BY172" s="57"/>
      <c r="BZ172" s="57"/>
      <c r="CA172" s="57"/>
      <c r="CB172" s="57"/>
    </row>
    <row r="173" spans="1:80" ht="9" customHeight="1" thickBot="1" thickTop="1">
      <c r="A173" s="258"/>
      <c r="B173" s="259"/>
      <c r="C173" s="260"/>
      <c r="D173" s="147" t="s">
        <v>245</v>
      </c>
      <c r="E173" s="148" t="s">
        <v>383</v>
      </c>
      <c r="F173" s="317"/>
      <c r="G173" s="318"/>
      <c r="H173" s="318"/>
      <c r="I173" s="319"/>
      <c r="J173" s="218">
        <v>21</v>
      </c>
      <c r="K173" s="206">
        <v>21</v>
      </c>
      <c r="L173" s="216"/>
      <c r="M173" s="13"/>
      <c r="N173" s="13"/>
      <c r="O173" s="1"/>
      <c r="P173" s="111"/>
      <c r="Q173" s="1"/>
      <c r="R173" s="1"/>
      <c r="S173" s="217"/>
      <c r="T173" s="55"/>
      <c r="U173" s="55"/>
      <c r="V173" s="55"/>
      <c r="W173" s="54"/>
      <c r="X173" s="54"/>
      <c r="Y173" s="54"/>
      <c r="Z173" s="54"/>
      <c r="AA173" s="59"/>
      <c r="AB173" s="59"/>
      <c r="AC173" s="59"/>
      <c r="AD173" s="59"/>
      <c r="AE173" s="59"/>
      <c r="AF173" s="59"/>
      <c r="AG173" s="59"/>
      <c r="AI173" s="196"/>
      <c r="AJ173" s="194"/>
      <c r="AK173" s="194"/>
      <c r="AL173" s="195"/>
      <c r="AM173" s="88"/>
      <c r="AN173" s="141"/>
      <c r="AO173" s="138"/>
      <c r="AP173" s="138"/>
      <c r="AQ173" s="138"/>
      <c r="AR173" s="138"/>
      <c r="AS173" s="1"/>
      <c r="AT173" s="1"/>
      <c r="AU173" s="1"/>
      <c r="AV173" s="233"/>
      <c r="AW173" s="233"/>
      <c r="AX173" s="479"/>
      <c r="AY173" s="447"/>
      <c r="AZ173" s="447"/>
      <c r="BA173" s="447"/>
      <c r="BB173" s="447"/>
      <c r="BC173" s="448"/>
      <c r="BD173" s="127"/>
      <c r="BE173" s="127"/>
      <c r="BF173" s="127"/>
      <c r="BG173" s="127"/>
      <c r="BH173" s="127"/>
      <c r="BI173" s="127"/>
      <c r="BJ173" s="127"/>
      <c r="BK173" s="127"/>
      <c r="BL173" s="95"/>
      <c r="BM173" s="95"/>
      <c r="BN173" s="95"/>
      <c r="BO173" s="95"/>
      <c r="BP173" s="94"/>
      <c r="BQ173" s="98"/>
      <c r="BR173" s="98"/>
      <c r="BS173" s="98"/>
      <c r="BT173" s="98"/>
      <c r="BU173" s="54"/>
      <c r="BV173" s="57"/>
      <c r="BW173" s="57"/>
      <c r="BX173" s="57"/>
      <c r="BY173" s="57"/>
      <c r="BZ173" s="57"/>
      <c r="CA173" s="57"/>
      <c r="CB173" s="57"/>
    </row>
    <row r="174" spans="1:80" ht="9" customHeight="1" thickBot="1" thickTop="1">
      <c r="A174" s="258"/>
      <c r="B174" s="259"/>
      <c r="C174" s="260"/>
      <c r="D174" s="54"/>
      <c r="E174" s="143"/>
      <c r="F174" s="139"/>
      <c r="G174" s="139"/>
      <c r="H174" s="139"/>
      <c r="I174" s="139"/>
      <c r="J174" s="1"/>
      <c r="K174" s="1"/>
      <c r="L174" s="33"/>
      <c r="M174" s="112"/>
      <c r="N174" s="112"/>
      <c r="O174" s="112"/>
      <c r="P174" s="55"/>
      <c r="Q174" s="55"/>
      <c r="R174" s="55"/>
      <c r="S174" s="220"/>
      <c r="T174" s="55"/>
      <c r="U174" s="55"/>
      <c r="V174" s="55"/>
      <c r="W174" s="54"/>
      <c r="X174" s="54"/>
      <c r="Y174" s="54"/>
      <c r="Z174" s="54"/>
      <c r="AA174" s="59"/>
      <c r="AB174" s="59"/>
      <c r="AC174" s="59"/>
      <c r="AD174" s="59"/>
      <c r="AE174" s="59"/>
      <c r="AF174" s="59"/>
      <c r="AG174" s="59"/>
      <c r="AI174" s="196"/>
      <c r="AJ174" s="194"/>
      <c r="AK174" s="194"/>
      <c r="AL174" s="195"/>
      <c r="AM174" s="145" t="s">
        <v>338</v>
      </c>
      <c r="AN174" s="146" t="s">
        <v>344</v>
      </c>
      <c r="AO174" s="314" t="s">
        <v>131</v>
      </c>
      <c r="AP174" s="315"/>
      <c r="AQ174" s="315"/>
      <c r="AR174" s="316"/>
      <c r="AS174" s="1"/>
      <c r="AT174" s="1"/>
      <c r="AU174" s="1"/>
      <c r="AV174" s="13"/>
      <c r="AW174" s="13"/>
      <c r="AX174" s="13"/>
      <c r="AY174" s="222"/>
      <c r="AZ174" s="112"/>
      <c r="BA174" s="214"/>
      <c r="BB174" s="55"/>
      <c r="BC174" s="448"/>
      <c r="BD174" s="127"/>
      <c r="BE174" s="127"/>
      <c r="BF174" s="127"/>
      <c r="BG174" s="127"/>
      <c r="BH174" s="127"/>
      <c r="BI174" s="127"/>
      <c r="BJ174" s="127"/>
      <c r="BK174" s="127"/>
      <c r="BL174" s="54"/>
      <c r="BM174" s="54"/>
      <c r="BN174" s="94"/>
      <c r="BO174" s="94"/>
      <c r="BP174" s="94"/>
      <c r="BQ174" s="98"/>
      <c r="BR174" s="98"/>
      <c r="BS174" s="98"/>
      <c r="BT174" s="98"/>
      <c r="BU174" s="54"/>
      <c r="BV174" s="57"/>
      <c r="BW174" s="57"/>
      <c r="BX174" s="57"/>
      <c r="BY174" s="57"/>
      <c r="BZ174" s="57"/>
      <c r="CA174" s="57"/>
      <c r="CB174" s="57"/>
    </row>
    <row r="175" spans="1:80" ht="9" customHeight="1" thickBot="1" thickTop="1">
      <c r="A175" s="258"/>
      <c r="B175" s="259"/>
      <c r="C175" s="260"/>
      <c r="D175" s="145" t="s">
        <v>252</v>
      </c>
      <c r="E175" s="437" t="s">
        <v>385</v>
      </c>
      <c r="F175" s="314" t="s">
        <v>132</v>
      </c>
      <c r="G175" s="315"/>
      <c r="H175" s="315"/>
      <c r="I175" s="316"/>
      <c r="J175" s="210">
        <v>14</v>
      </c>
      <c r="K175" s="151">
        <v>10</v>
      </c>
      <c r="L175" s="211"/>
      <c r="M175" s="13"/>
      <c r="N175" s="13"/>
      <c r="O175" s="13"/>
      <c r="P175" s="55"/>
      <c r="Q175" s="55"/>
      <c r="R175" s="55"/>
      <c r="S175" s="220"/>
      <c r="T175" s="1"/>
      <c r="U175" s="1"/>
      <c r="V175" s="55"/>
      <c r="W175" s="88" t="s">
        <v>50</v>
      </c>
      <c r="X175" s="88"/>
      <c r="Y175" s="54"/>
      <c r="Z175" s="54"/>
      <c r="AA175" s="54"/>
      <c r="AB175" s="59"/>
      <c r="AC175" s="59"/>
      <c r="AD175" s="59"/>
      <c r="AE175" s="59"/>
      <c r="AF175" s="59"/>
      <c r="AG175" s="59"/>
      <c r="AI175" s="196"/>
      <c r="AJ175" s="194"/>
      <c r="AK175" s="194"/>
      <c r="AL175" s="195"/>
      <c r="AM175" s="147" t="s">
        <v>339</v>
      </c>
      <c r="AN175" s="148" t="s">
        <v>343</v>
      </c>
      <c r="AO175" s="317"/>
      <c r="AP175" s="318"/>
      <c r="AQ175" s="318"/>
      <c r="AR175" s="319"/>
      <c r="AS175" s="218">
        <v>21</v>
      </c>
      <c r="AT175" s="206">
        <v>21</v>
      </c>
      <c r="AU175" s="216"/>
      <c r="AV175" s="153">
        <v>21</v>
      </c>
      <c r="AW175" s="154">
        <v>21</v>
      </c>
      <c r="AX175" s="154"/>
      <c r="AY175" s="214"/>
      <c r="AZ175" s="13"/>
      <c r="BA175" s="214"/>
      <c r="BB175" s="55"/>
      <c r="BC175" s="448"/>
      <c r="BD175" s="127"/>
      <c r="BE175" s="127"/>
      <c r="BF175" s="127"/>
      <c r="BG175" s="127"/>
      <c r="BH175" s="127"/>
      <c r="BI175" s="127"/>
      <c r="BJ175" s="127"/>
      <c r="BK175" s="127"/>
      <c r="BL175" s="54"/>
      <c r="BM175" s="54"/>
      <c r="BN175" s="94"/>
      <c r="BO175" s="94"/>
      <c r="BP175" s="94"/>
      <c r="BQ175" s="98"/>
      <c r="BR175" s="98"/>
      <c r="BS175" s="98"/>
      <c r="BT175" s="98"/>
      <c r="BU175" s="54"/>
      <c r="BV175" s="57"/>
      <c r="BW175" s="57"/>
      <c r="BX175" s="57"/>
      <c r="BY175" s="57"/>
      <c r="BZ175" s="57"/>
      <c r="CA175" s="57"/>
      <c r="CB175" s="57"/>
    </row>
    <row r="176" spans="1:80" ht="9" customHeight="1" thickBot="1" thickTop="1">
      <c r="A176" s="258"/>
      <c r="B176" s="259"/>
      <c r="C176" s="260"/>
      <c r="D176" s="147" t="s">
        <v>253</v>
      </c>
      <c r="E176" s="438"/>
      <c r="F176" s="317"/>
      <c r="G176" s="318"/>
      <c r="H176" s="318"/>
      <c r="I176" s="319"/>
      <c r="J176" s="55"/>
      <c r="K176" s="55"/>
      <c r="L176" s="55"/>
      <c r="M176" s="13"/>
      <c r="N176" s="13"/>
      <c r="O176" s="13"/>
      <c r="P176" s="55"/>
      <c r="Q176" s="55"/>
      <c r="R176" s="55"/>
      <c r="S176" s="220"/>
      <c r="T176" s="154">
        <v>22</v>
      </c>
      <c r="U176" s="153">
        <v>20</v>
      </c>
      <c r="V176" s="153"/>
      <c r="W176" s="320" t="s">
        <v>387</v>
      </c>
      <c r="X176" s="321"/>
      <c r="Y176" s="321"/>
      <c r="Z176" s="321"/>
      <c r="AA176" s="321"/>
      <c r="AB176" s="321" t="s">
        <v>389</v>
      </c>
      <c r="AC176" s="321"/>
      <c r="AD176" s="321"/>
      <c r="AE176" s="321"/>
      <c r="AF176" s="322"/>
      <c r="AG176" s="114"/>
      <c r="AI176" s="196"/>
      <c r="AJ176" s="194"/>
      <c r="AK176" s="194"/>
      <c r="AL176" s="195"/>
      <c r="AM176" s="88"/>
      <c r="AN176" s="141"/>
      <c r="AO176" s="138"/>
      <c r="AP176" s="138"/>
      <c r="AQ176" s="138"/>
      <c r="AR176" s="138"/>
      <c r="AS176" s="1"/>
      <c r="AT176" s="1"/>
      <c r="AU176" s="33"/>
      <c r="AV176" s="103"/>
      <c r="AW176" s="112"/>
      <c r="AX176" s="112"/>
      <c r="AY176" s="13"/>
      <c r="AZ176" s="13"/>
      <c r="BA176" s="214"/>
      <c r="BB176" s="55"/>
      <c r="BC176" s="448"/>
      <c r="BD176" s="127"/>
      <c r="BE176" s="127"/>
      <c r="BF176" s="127"/>
      <c r="BG176" s="127"/>
      <c r="BH176" s="127"/>
      <c r="BI176" s="127"/>
      <c r="BJ176" s="127"/>
      <c r="BK176" s="127"/>
      <c r="BL176" s="54"/>
      <c r="BM176" s="54"/>
      <c r="BN176" s="94"/>
      <c r="BO176" s="94"/>
      <c r="BP176" s="94"/>
      <c r="BQ176" s="98"/>
      <c r="BR176" s="98"/>
      <c r="BS176" s="98"/>
      <c r="BT176" s="98"/>
      <c r="BU176" s="54"/>
      <c r="BV176" s="57"/>
      <c r="BW176" s="57"/>
      <c r="BX176" s="57"/>
      <c r="BY176" s="57"/>
      <c r="BZ176" s="57"/>
      <c r="CA176" s="57"/>
      <c r="CB176" s="57"/>
    </row>
    <row r="177" spans="1:80" ht="9" customHeight="1" thickTop="1">
      <c r="A177" s="258"/>
      <c r="B177" s="259"/>
      <c r="C177" s="260"/>
      <c r="D177" s="54"/>
      <c r="E177" s="143"/>
      <c r="F177" s="139"/>
      <c r="G177" s="139"/>
      <c r="H177" s="139"/>
      <c r="I177" s="139"/>
      <c r="J177" s="55"/>
      <c r="K177" s="55"/>
      <c r="L177" s="55"/>
      <c r="M177" s="13"/>
      <c r="N177" s="13"/>
      <c r="O177" s="13"/>
      <c r="P177" s="55"/>
      <c r="Q177" s="55"/>
      <c r="R177" s="55"/>
      <c r="S177" s="130"/>
      <c r="T177" s="207">
        <v>21</v>
      </c>
      <c r="U177" s="206">
        <v>18</v>
      </c>
      <c r="V177" s="206"/>
      <c r="W177" s="311" t="s">
        <v>388</v>
      </c>
      <c r="X177" s="312"/>
      <c r="Y177" s="312"/>
      <c r="Z177" s="312"/>
      <c r="AA177" s="312"/>
      <c r="AB177" s="312" t="s">
        <v>390</v>
      </c>
      <c r="AC177" s="312"/>
      <c r="AD177" s="312"/>
      <c r="AE177" s="312"/>
      <c r="AF177" s="313"/>
      <c r="AG177" s="114"/>
      <c r="AI177" s="196"/>
      <c r="AJ177" s="194"/>
      <c r="AK177" s="194"/>
      <c r="AL177" s="195"/>
      <c r="AM177" s="145" t="s">
        <v>329</v>
      </c>
      <c r="AN177" s="146" t="s">
        <v>386</v>
      </c>
      <c r="AO177" s="314" t="s">
        <v>27</v>
      </c>
      <c r="AP177" s="315"/>
      <c r="AQ177" s="315"/>
      <c r="AR177" s="316"/>
      <c r="AS177" s="210">
        <v>15</v>
      </c>
      <c r="AT177" s="151">
        <v>17</v>
      </c>
      <c r="AU177" s="211"/>
      <c r="AV177" s="1"/>
      <c r="AW177" s="13"/>
      <c r="AX177" s="13"/>
      <c r="AY177" s="13"/>
      <c r="AZ177" s="13"/>
      <c r="BA177" s="228"/>
      <c r="BB177" s="1"/>
      <c r="BC177" s="55"/>
      <c r="BD177" s="88" t="s">
        <v>30</v>
      </c>
      <c r="BE177" s="88"/>
      <c r="BF177" s="54"/>
      <c r="BG177" s="54"/>
      <c r="BH177" s="54"/>
      <c r="BI177" s="59"/>
      <c r="BJ177" s="59"/>
      <c r="BK177" s="59"/>
      <c r="BL177" s="59"/>
      <c r="BM177" s="59"/>
      <c r="BN177" s="59"/>
      <c r="BO177" s="94"/>
      <c r="BP177" s="94"/>
      <c r="BQ177" s="98"/>
      <c r="BR177" s="98"/>
      <c r="BS177" s="98"/>
      <c r="BT177" s="98"/>
      <c r="BU177" s="54"/>
      <c r="BV177" s="57"/>
      <c r="BW177" s="57"/>
      <c r="BX177" s="57"/>
      <c r="BY177" s="57"/>
      <c r="BZ177" s="57"/>
      <c r="CA177" s="57"/>
      <c r="CB177" s="57"/>
    </row>
    <row r="178" spans="1:80" ht="9" customHeight="1" thickBot="1">
      <c r="A178" s="258"/>
      <c r="B178" s="259"/>
      <c r="C178" s="260"/>
      <c r="D178" s="145" t="s">
        <v>256</v>
      </c>
      <c r="E178" s="146" t="s">
        <v>258</v>
      </c>
      <c r="F178" s="314" t="s">
        <v>110</v>
      </c>
      <c r="G178" s="315"/>
      <c r="H178" s="315"/>
      <c r="I178" s="316"/>
      <c r="J178" s="14"/>
      <c r="K178" s="1"/>
      <c r="L178" s="1"/>
      <c r="M178" s="13"/>
      <c r="N178" s="13"/>
      <c r="O178" s="13"/>
      <c r="P178" s="55"/>
      <c r="Q178" s="55"/>
      <c r="R178" s="55"/>
      <c r="S178" s="130"/>
      <c r="T178" s="13"/>
      <c r="U178" s="1"/>
      <c r="V178" s="1"/>
      <c r="W178" s="87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I178" s="200"/>
      <c r="AJ178" s="194"/>
      <c r="AK178" s="194"/>
      <c r="AL178" s="195"/>
      <c r="AM178" s="147" t="s">
        <v>99</v>
      </c>
      <c r="AN178" s="148" t="s">
        <v>386</v>
      </c>
      <c r="AO178" s="317"/>
      <c r="AP178" s="318"/>
      <c r="AQ178" s="318"/>
      <c r="AR178" s="319"/>
      <c r="AS178" s="1"/>
      <c r="AT178" s="1"/>
      <c r="AU178" s="1"/>
      <c r="AV178" s="1"/>
      <c r="AW178" s="1"/>
      <c r="AX178" s="154"/>
      <c r="AY178" s="153"/>
      <c r="AZ178" s="153"/>
      <c r="BA178" s="215">
        <v>21</v>
      </c>
      <c r="BB178" s="153">
        <v>21</v>
      </c>
      <c r="BC178" s="153"/>
      <c r="BD178" s="320" t="s">
        <v>445</v>
      </c>
      <c r="BE178" s="321"/>
      <c r="BF178" s="321"/>
      <c r="BG178" s="321"/>
      <c r="BH178" s="321"/>
      <c r="BI178" s="321" t="s">
        <v>447</v>
      </c>
      <c r="BJ178" s="321"/>
      <c r="BK178" s="321"/>
      <c r="BL178" s="321"/>
      <c r="BM178" s="322"/>
      <c r="BN178" s="114"/>
      <c r="BO178" s="94"/>
      <c r="BP178" s="94"/>
      <c r="BQ178" s="98"/>
      <c r="BR178" s="98"/>
      <c r="BS178" s="98"/>
      <c r="BT178" s="98"/>
      <c r="BU178" s="54"/>
      <c r="BV178" s="57"/>
      <c r="BW178" s="57"/>
      <c r="BX178" s="57"/>
      <c r="BY178" s="57"/>
      <c r="BZ178" s="57"/>
      <c r="CA178" s="57"/>
      <c r="CB178" s="57"/>
    </row>
    <row r="179" spans="1:80" ht="9" customHeight="1" thickTop="1">
      <c r="A179" s="258"/>
      <c r="B179" s="259"/>
      <c r="C179" s="260"/>
      <c r="D179" s="147" t="s">
        <v>257</v>
      </c>
      <c r="E179" s="148" t="s">
        <v>39</v>
      </c>
      <c r="F179" s="317"/>
      <c r="G179" s="318"/>
      <c r="H179" s="318"/>
      <c r="I179" s="319"/>
      <c r="J179" s="206">
        <v>21</v>
      </c>
      <c r="K179" s="206">
        <v>21</v>
      </c>
      <c r="L179" s="216"/>
      <c r="M179" s="13"/>
      <c r="N179" s="13"/>
      <c r="O179" s="13"/>
      <c r="P179" s="55"/>
      <c r="Q179" s="55"/>
      <c r="R179" s="55"/>
      <c r="S179" s="130"/>
      <c r="T179" s="13"/>
      <c r="U179" s="1"/>
      <c r="V179" s="1"/>
      <c r="W179" s="93" t="s">
        <v>51</v>
      </c>
      <c r="X179" s="93"/>
      <c r="Y179" s="88"/>
      <c r="Z179" s="88"/>
      <c r="AA179" s="88"/>
      <c r="AB179" s="88"/>
      <c r="AC179" s="88"/>
      <c r="AD179" s="88"/>
      <c r="AE179" s="88"/>
      <c r="AF179" s="88"/>
      <c r="AG179" s="88"/>
      <c r="AI179" s="200"/>
      <c r="AJ179" s="194"/>
      <c r="AK179" s="194"/>
      <c r="AL179" s="195"/>
      <c r="AM179" s="88"/>
      <c r="AN179" s="141"/>
      <c r="AO179" s="138"/>
      <c r="AP179" s="138"/>
      <c r="AQ179" s="138"/>
      <c r="AR179" s="138"/>
      <c r="AS179" s="1"/>
      <c r="AT179" s="1"/>
      <c r="AU179" s="1"/>
      <c r="AV179" s="1"/>
      <c r="AW179" s="1"/>
      <c r="AX179" s="13"/>
      <c r="AY179" s="1"/>
      <c r="AZ179" s="1"/>
      <c r="BA179" s="470">
        <v>17</v>
      </c>
      <c r="BB179" s="206">
        <v>12</v>
      </c>
      <c r="BC179" s="206"/>
      <c r="BD179" s="311" t="s">
        <v>446</v>
      </c>
      <c r="BE179" s="312"/>
      <c r="BF179" s="312"/>
      <c r="BG179" s="312"/>
      <c r="BH179" s="312"/>
      <c r="BI179" s="312" t="s">
        <v>447</v>
      </c>
      <c r="BJ179" s="312"/>
      <c r="BK179" s="312"/>
      <c r="BL179" s="312"/>
      <c r="BM179" s="313"/>
      <c r="BN179" s="114"/>
      <c r="BO179" s="94"/>
      <c r="BP179" s="94"/>
      <c r="BQ179" s="98"/>
      <c r="BR179" s="98"/>
      <c r="BS179" s="98"/>
      <c r="BT179" s="98"/>
      <c r="BU179" s="54"/>
      <c r="BV179" s="57"/>
      <c r="BW179" s="57"/>
      <c r="BX179" s="57"/>
      <c r="BY179" s="57"/>
      <c r="BZ179" s="57"/>
      <c r="CA179" s="57"/>
      <c r="CB179" s="57"/>
    </row>
    <row r="180" spans="1:80" ht="9" customHeight="1" thickBot="1">
      <c r="A180" s="258"/>
      <c r="B180" s="259"/>
      <c r="C180" s="260"/>
      <c r="D180" s="54"/>
      <c r="E180" s="143"/>
      <c r="F180" s="139"/>
      <c r="G180" s="139"/>
      <c r="H180" s="139"/>
      <c r="I180" s="139"/>
      <c r="J180" s="1"/>
      <c r="K180" s="1"/>
      <c r="L180" s="217"/>
      <c r="M180" s="13"/>
      <c r="N180" s="13"/>
      <c r="O180" s="13"/>
      <c r="P180" s="55"/>
      <c r="Q180" s="55"/>
      <c r="R180" s="55"/>
      <c r="S180" s="130"/>
      <c r="T180" s="13"/>
      <c r="U180" s="1"/>
      <c r="V180" s="1"/>
      <c r="W180" s="320" t="s">
        <v>391</v>
      </c>
      <c r="X180" s="321"/>
      <c r="Y180" s="321"/>
      <c r="Z180" s="321"/>
      <c r="AA180" s="321"/>
      <c r="AB180" s="321" t="s">
        <v>393</v>
      </c>
      <c r="AC180" s="321"/>
      <c r="AD180" s="321"/>
      <c r="AE180" s="321"/>
      <c r="AF180" s="322"/>
      <c r="AG180" s="114"/>
      <c r="AI180" s="200"/>
      <c r="AJ180" s="194"/>
      <c r="AK180" s="194"/>
      <c r="AL180" s="195"/>
      <c r="AM180" s="145" t="s">
        <v>336</v>
      </c>
      <c r="AN180" s="146" t="s">
        <v>104</v>
      </c>
      <c r="AO180" s="314" t="s">
        <v>178</v>
      </c>
      <c r="AP180" s="315"/>
      <c r="AQ180" s="315"/>
      <c r="AR180" s="316"/>
      <c r="AS180" s="18"/>
      <c r="AT180" s="1"/>
      <c r="AU180" s="1"/>
      <c r="AV180" s="1"/>
      <c r="AW180" s="1"/>
      <c r="AX180" s="154"/>
      <c r="AY180" s="153"/>
      <c r="AZ180" s="212"/>
      <c r="BA180" s="13"/>
      <c r="BB180" s="1"/>
      <c r="BC180" s="1"/>
      <c r="BD180" s="87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54"/>
      <c r="BP180" s="54"/>
      <c r="BQ180" s="98"/>
      <c r="BR180" s="98"/>
      <c r="BS180" s="98"/>
      <c r="BT180" s="98"/>
      <c r="BU180" s="54"/>
      <c r="BV180" s="57"/>
      <c r="BW180" s="57"/>
      <c r="BX180" s="57"/>
      <c r="BY180" s="57"/>
      <c r="BZ180" s="57"/>
      <c r="CA180" s="57"/>
      <c r="CB180" s="57"/>
    </row>
    <row r="181" spans="1:80" ht="9" customHeight="1" thickTop="1">
      <c r="A181" s="258"/>
      <c r="B181" s="259"/>
      <c r="C181" s="260"/>
      <c r="D181" s="145" t="s">
        <v>372</v>
      </c>
      <c r="E181" s="146" t="s">
        <v>377</v>
      </c>
      <c r="F181" s="305" t="s">
        <v>134</v>
      </c>
      <c r="G181" s="306"/>
      <c r="H181" s="306"/>
      <c r="I181" s="307"/>
      <c r="J181" s="440">
        <v>16</v>
      </c>
      <c r="K181" s="441">
        <v>17</v>
      </c>
      <c r="L181" s="442"/>
      <c r="M181" s="450"/>
      <c r="N181" s="133"/>
      <c r="O181" s="133"/>
      <c r="P181" s="451"/>
      <c r="Q181" s="447"/>
      <c r="R181" s="447"/>
      <c r="S181" s="130"/>
      <c r="T181" s="13"/>
      <c r="U181" s="1"/>
      <c r="V181" s="1"/>
      <c r="W181" s="311" t="s">
        <v>392</v>
      </c>
      <c r="X181" s="312"/>
      <c r="Y181" s="312"/>
      <c r="Z181" s="312"/>
      <c r="AA181" s="312"/>
      <c r="AB181" s="312" t="s">
        <v>393</v>
      </c>
      <c r="AC181" s="312"/>
      <c r="AD181" s="312"/>
      <c r="AE181" s="312"/>
      <c r="AF181" s="313"/>
      <c r="AG181" s="114"/>
      <c r="AI181" s="196"/>
      <c r="AJ181" s="194"/>
      <c r="AK181" s="194"/>
      <c r="AL181" s="195"/>
      <c r="AM181" s="147" t="s">
        <v>337</v>
      </c>
      <c r="AN181" s="148" t="s">
        <v>104</v>
      </c>
      <c r="AO181" s="317"/>
      <c r="AP181" s="318"/>
      <c r="AQ181" s="318"/>
      <c r="AR181" s="319"/>
      <c r="AS181" s="208">
        <v>8</v>
      </c>
      <c r="AT181" s="208">
        <v>11</v>
      </c>
      <c r="AU181" s="209"/>
      <c r="AV181" s="1"/>
      <c r="AW181" s="13"/>
      <c r="AX181" s="13"/>
      <c r="AY181" s="13"/>
      <c r="AZ181" s="130"/>
      <c r="BA181" s="13"/>
      <c r="BB181" s="1"/>
      <c r="BC181" s="1"/>
      <c r="BD181" s="93" t="s">
        <v>31</v>
      </c>
      <c r="BE181" s="93"/>
      <c r="BF181" s="88"/>
      <c r="BG181" s="88"/>
      <c r="BH181" s="88"/>
      <c r="BI181" s="88"/>
      <c r="BJ181" s="88"/>
      <c r="BK181" s="88"/>
      <c r="BL181" s="88"/>
      <c r="BM181" s="88"/>
      <c r="BN181" s="88"/>
      <c r="BO181" s="54"/>
      <c r="BP181" s="54"/>
      <c r="BQ181" s="98"/>
      <c r="BR181" s="98"/>
      <c r="BS181" s="98"/>
      <c r="BT181" s="98"/>
      <c r="BU181" s="54"/>
      <c r="BV181" s="57"/>
      <c r="BW181" s="57"/>
      <c r="BX181" s="57"/>
      <c r="BY181" s="57"/>
      <c r="BZ181" s="57"/>
      <c r="CA181" s="57"/>
      <c r="CB181" s="57"/>
    </row>
    <row r="182" spans="1:80" ht="9" customHeight="1" thickBot="1">
      <c r="A182" s="258"/>
      <c r="B182" s="259"/>
      <c r="C182" s="260"/>
      <c r="D182" s="147" t="s">
        <v>249</v>
      </c>
      <c r="E182" s="148" t="s">
        <v>377</v>
      </c>
      <c r="F182" s="308"/>
      <c r="G182" s="309"/>
      <c r="H182" s="309"/>
      <c r="I182" s="310"/>
      <c r="J182" s="55"/>
      <c r="K182" s="55"/>
      <c r="L182" s="55"/>
      <c r="M182" s="162">
        <v>21</v>
      </c>
      <c r="N182" s="162">
        <v>21</v>
      </c>
      <c r="O182" s="162"/>
      <c r="P182" s="451"/>
      <c r="Q182" s="447"/>
      <c r="R182" s="447"/>
      <c r="S182" s="130"/>
      <c r="T182" s="13"/>
      <c r="U182" s="13"/>
      <c r="V182" s="13"/>
      <c r="W182" s="87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I182" s="196"/>
      <c r="AJ182" s="194"/>
      <c r="AK182" s="194"/>
      <c r="AL182" s="195"/>
      <c r="AM182" s="88"/>
      <c r="AN182" s="141"/>
      <c r="AO182" s="138"/>
      <c r="AP182" s="138"/>
      <c r="AQ182" s="138"/>
      <c r="AR182" s="138"/>
      <c r="AS182" s="1"/>
      <c r="AT182" s="1"/>
      <c r="AU182" s="33"/>
      <c r="AV182" s="109"/>
      <c r="AW182" s="109"/>
      <c r="AX182" s="109"/>
      <c r="AY182" s="13"/>
      <c r="AZ182" s="130"/>
      <c r="BA182" s="13"/>
      <c r="BB182" s="1"/>
      <c r="BC182" s="1"/>
      <c r="BD182" s="320" t="s">
        <v>448</v>
      </c>
      <c r="BE182" s="321"/>
      <c r="BF182" s="321"/>
      <c r="BG182" s="321"/>
      <c r="BH182" s="321"/>
      <c r="BI182" s="321" t="s">
        <v>450</v>
      </c>
      <c r="BJ182" s="321"/>
      <c r="BK182" s="321"/>
      <c r="BL182" s="321"/>
      <c r="BM182" s="322"/>
      <c r="BN182" s="114"/>
      <c r="BO182" s="54"/>
      <c r="BP182" s="54"/>
      <c r="BQ182" s="98"/>
      <c r="BR182" s="98"/>
      <c r="BS182" s="98"/>
      <c r="BT182" s="98"/>
      <c r="BU182" s="54"/>
      <c r="BV182" s="57"/>
      <c r="BW182" s="57"/>
      <c r="BX182" s="57"/>
      <c r="BY182" s="57"/>
      <c r="BZ182" s="57"/>
      <c r="CA182" s="57"/>
      <c r="CB182" s="57"/>
    </row>
    <row r="183" spans="1:80" ht="9" customHeight="1" thickBot="1" thickTop="1">
      <c r="A183" s="258"/>
      <c r="B183" s="259"/>
      <c r="C183" s="260"/>
      <c r="D183" s="88"/>
      <c r="E183" s="141"/>
      <c r="F183" s="138"/>
      <c r="G183" s="138"/>
      <c r="H183" s="138"/>
      <c r="I183" s="138"/>
      <c r="J183" s="1"/>
      <c r="K183" s="1"/>
      <c r="L183" s="1"/>
      <c r="M183" s="233"/>
      <c r="N183" s="233"/>
      <c r="O183" s="233"/>
      <c r="P183" s="452"/>
      <c r="Q183" s="233"/>
      <c r="R183" s="233"/>
      <c r="S183" s="130"/>
      <c r="T183" s="13"/>
      <c r="U183" s="13"/>
      <c r="V183" s="13"/>
      <c r="W183" s="87"/>
      <c r="X183" s="97"/>
      <c r="Y183" s="97"/>
      <c r="Z183" s="97"/>
      <c r="AA183" s="97"/>
      <c r="AB183" s="94"/>
      <c r="AC183" s="94"/>
      <c r="AD183" s="94"/>
      <c r="AE183" s="94"/>
      <c r="AF183" s="94"/>
      <c r="AG183" s="94"/>
      <c r="AI183" s="196"/>
      <c r="AJ183" s="194"/>
      <c r="AK183" s="194"/>
      <c r="AL183" s="195"/>
      <c r="AM183" s="145" t="s">
        <v>327</v>
      </c>
      <c r="AN183" s="146" t="s">
        <v>104</v>
      </c>
      <c r="AO183" s="314" t="s">
        <v>179</v>
      </c>
      <c r="AP183" s="315"/>
      <c r="AQ183" s="315"/>
      <c r="AR183" s="316"/>
      <c r="AS183" s="230">
        <v>21</v>
      </c>
      <c r="AT183" s="226">
        <v>21</v>
      </c>
      <c r="AU183" s="227"/>
      <c r="AV183" s="153">
        <v>21</v>
      </c>
      <c r="AW183" s="162">
        <v>12</v>
      </c>
      <c r="AX183" s="480">
        <v>16</v>
      </c>
      <c r="AY183" s="13"/>
      <c r="AZ183" s="130"/>
      <c r="BA183" s="13"/>
      <c r="BB183" s="1"/>
      <c r="BC183" s="1"/>
      <c r="BD183" s="311" t="s">
        <v>449</v>
      </c>
      <c r="BE183" s="312"/>
      <c r="BF183" s="312"/>
      <c r="BG183" s="312"/>
      <c r="BH183" s="312"/>
      <c r="BI183" s="312" t="s">
        <v>447</v>
      </c>
      <c r="BJ183" s="312"/>
      <c r="BK183" s="312"/>
      <c r="BL183" s="312"/>
      <c r="BM183" s="313"/>
      <c r="BN183" s="114"/>
      <c r="BO183" s="54"/>
      <c r="BP183" s="54"/>
      <c r="BQ183" s="98"/>
      <c r="BR183" s="98"/>
      <c r="BS183" s="98"/>
      <c r="BT183" s="98"/>
      <c r="BU183" s="54"/>
      <c r="BV183" s="57"/>
      <c r="BW183" s="57"/>
      <c r="BX183" s="57"/>
      <c r="BY183" s="57"/>
      <c r="BZ183" s="57"/>
      <c r="CA183" s="57"/>
      <c r="CB183" s="57"/>
    </row>
    <row r="184" spans="1:80" ht="9" customHeight="1" thickBot="1" thickTop="1">
      <c r="A184" s="258"/>
      <c r="B184" s="259"/>
      <c r="C184" s="260"/>
      <c r="D184" s="145" t="s">
        <v>259</v>
      </c>
      <c r="E184" s="146" t="s">
        <v>202</v>
      </c>
      <c r="F184" s="314" t="s">
        <v>138</v>
      </c>
      <c r="G184" s="315"/>
      <c r="H184" s="315"/>
      <c r="I184" s="316"/>
      <c r="J184" s="1"/>
      <c r="K184" s="1"/>
      <c r="L184" s="1"/>
      <c r="M184" s="13"/>
      <c r="N184" s="13"/>
      <c r="O184" s="13"/>
      <c r="P184" s="240"/>
      <c r="Q184" s="223"/>
      <c r="R184" s="13"/>
      <c r="S184" s="130"/>
      <c r="T184" s="13"/>
      <c r="U184" s="13"/>
      <c r="V184" s="13"/>
      <c r="W184" s="97"/>
      <c r="X184" s="97"/>
      <c r="Y184" s="97"/>
      <c r="Z184" s="97"/>
      <c r="AA184" s="97"/>
      <c r="AB184" s="94"/>
      <c r="AC184" s="94"/>
      <c r="AD184" s="94"/>
      <c r="AE184" s="94"/>
      <c r="AF184" s="94"/>
      <c r="AG184" s="94"/>
      <c r="AI184" s="196"/>
      <c r="AJ184" s="194"/>
      <c r="AK184" s="194"/>
      <c r="AL184" s="195"/>
      <c r="AM184" s="147" t="s">
        <v>328</v>
      </c>
      <c r="AN184" s="148" t="s">
        <v>104</v>
      </c>
      <c r="AO184" s="317"/>
      <c r="AP184" s="318"/>
      <c r="AQ184" s="318"/>
      <c r="AR184" s="319"/>
      <c r="AS184" s="1"/>
      <c r="AT184" s="1"/>
      <c r="AU184" s="1"/>
      <c r="AV184" s="13"/>
      <c r="AW184" s="233"/>
      <c r="AX184" s="479"/>
      <c r="AY184" s="131"/>
      <c r="AZ184" s="134"/>
      <c r="BA184" s="1"/>
      <c r="BB184" s="55"/>
      <c r="BC184" s="55"/>
      <c r="BD184" s="59"/>
      <c r="BE184" s="59"/>
      <c r="BF184" s="59"/>
      <c r="BG184" s="59"/>
      <c r="BH184" s="59"/>
      <c r="BI184" s="59"/>
      <c r="BJ184" s="59"/>
      <c r="BK184" s="54"/>
      <c r="BL184" s="54"/>
      <c r="BM184" s="54"/>
      <c r="BN184" s="54"/>
      <c r="BO184" s="54"/>
      <c r="BP184" s="54"/>
      <c r="BQ184" s="98"/>
      <c r="BR184" s="98"/>
      <c r="BS184" s="98"/>
      <c r="BT184" s="98"/>
      <c r="BU184" s="54"/>
      <c r="BV184" s="57"/>
      <c r="BW184" s="57"/>
      <c r="BX184" s="57"/>
      <c r="BY184" s="57"/>
      <c r="BZ184" s="57"/>
      <c r="CA184" s="57"/>
      <c r="CB184" s="57"/>
    </row>
    <row r="185" spans="1:80" ht="9" customHeight="1" thickBot="1" thickTop="1">
      <c r="A185" s="258"/>
      <c r="B185" s="259"/>
      <c r="C185" s="260"/>
      <c r="D185" s="147" t="s">
        <v>260</v>
      </c>
      <c r="E185" s="148" t="s">
        <v>202</v>
      </c>
      <c r="F185" s="317"/>
      <c r="G185" s="318"/>
      <c r="H185" s="318"/>
      <c r="I185" s="319"/>
      <c r="J185" s="439">
        <v>12</v>
      </c>
      <c r="K185" s="208">
        <v>15</v>
      </c>
      <c r="L185" s="209"/>
      <c r="M185" s="226">
        <v>15</v>
      </c>
      <c r="N185" s="213">
        <v>11</v>
      </c>
      <c r="O185" s="213"/>
      <c r="P185" s="121"/>
      <c r="Q185" s="220"/>
      <c r="R185" s="13"/>
      <c r="S185" s="130"/>
      <c r="T185" s="13"/>
      <c r="U185" s="13"/>
      <c r="V185" s="13"/>
      <c r="W185" s="97"/>
      <c r="X185" s="97"/>
      <c r="Y185" s="97"/>
      <c r="Z185" s="97"/>
      <c r="AA185" s="97"/>
      <c r="AB185" s="94"/>
      <c r="AC185" s="94"/>
      <c r="AD185" s="94"/>
      <c r="AE185" s="94"/>
      <c r="AF185" s="94"/>
      <c r="AG185" s="94"/>
      <c r="AI185" s="196"/>
      <c r="AJ185" s="194"/>
      <c r="AK185" s="194"/>
      <c r="AL185" s="195"/>
      <c r="AM185" s="88"/>
      <c r="AN185" s="141"/>
      <c r="AO185" s="138"/>
      <c r="AP185" s="138"/>
      <c r="AQ185" s="138"/>
      <c r="AR185" s="138"/>
      <c r="AS185" s="1"/>
      <c r="AT185" s="1"/>
      <c r="AU185" s="1"/>
      <c r="AV185" s="13"/>
      <c r="AW185" s="13"/>
      <c r="AX185" s="220"/>
      <c r="AY185" s="1"/>
      <c r="AZ185" s="1"/>
      <c r="BA185" s="1"/>
      <c r="BB185" s="55"/>
      <c r="BC185" s="55"/>
      <c r="BD185" s="59"/>
      <c r="BE185" s="59"/>
      <c r="BF185" s="59"/>
      <c r="BG185" s="59"/>
      <c r="BH185" s="59"/>
      <c r="BI185" s="59"/>
      <c r="BJ185" s="59"/>
      <c r="BK185" s="54"/>
      <c r="BL185" s="54"/>
      <c r="BM185" s="54"/>
      <c r="BN185" s="54"/>
      <c r="BO185" s="54"/>
      <c r="BP185" s="54"/>
      <c r="BQ185" s="98"/>
      <c r="BR185" s="98"/>
      <c r="BS185" s="98"/>
      <c r="BT185" s="98"/>
      <c r="BU185" s="54"/>
      <c r="BV185" s="57"/>
      <c r="BW185" s="57"/>
      <c r="BX185" s="57"/>
      <c r="BY185" s="57"/>
      <c r="BZ185" s="57"/>
      <c r="CA185" s="57"/>
      <c r="CB185" s="57"/>
    </row>
    <row r="186" spans="1:80" ht="9" customHeight="1" thickBot="1" thickTop="1">
      <c r="A186" s="258"/>
      <c r="B186" s="259"/>
      <c r="C186" s="260"/>
      <c r="D186" s="88"/>
      <c r="E186" s="141"/>
      <c r="F186" s="138"/>
      <c r="G186" s="138"/>
      <c r="H186" s="138"/>
      <c r="I186" s="138"/>
      <c r="J186" s="1"/>
      <c r="K186" s="1"/>
      <c r="L186" s="217"/>
      <c r="M186" s="1"/>
      <c r="N186" s="13"/>
      <c r="O186" s="13"/>
      <c r="P186" s="13"/>
      <c r="Q186" s="220"/>
      <c r="R186" s="13"/>
      <c r="S186" s="130"/>
      <c r="T186" s="13"/>
      <c r="U186" s="13"/>
      <c r="V186" s="13"/>
      <c r="W186" s="97"/>
      <c r="X186" s="59"/>
      <c r="Y186" s="59"/>
      <c r="Z186" s="59"/>
      <c r="AA186" s="59"/>
      <c r="AB186" s="54"/>
      <c r="AC186" s="54"/>
      <c r="AD186" s="54"/>
      <c r="AE186" s="54"/>
      <c r="AF186" s="54"/>
      <c r="AG186" s="54"/>
      <c r="AI186" s="196"/>
      <c r="AJ186" s="194"/>
      <c r="AK186" s="194"/>
      <c r="AL186" s="195"/>
      <c r="AM186" s="145" t="s">
        <v>330</v>
      </c>
      <c r="AN186" s="146" t="s">
        <v>450</v>
      </c>
      <c r="AO186" s="314" t="s">
        <v>130</v>
      </c>
      <c r="AP186" s="315"/>
      <c r="AQ186" s="315"/>
      <c r="AR186" s="316"/>
      <c r="AS186" s="231"/>
      <c r="AT186" s="105"/>
      <c r="AU186" s="105"/>
      <c r="AV186" s="213">
        <v>11</v>
      </c>
      <c r="AW186" s="213">
        <v>21</v>
      </c>
      <c r="AX186" s="481">
        <v>21</v>
      </c>
      <c r="AY186" s="1"/>
      <c r="AZ186" s="1"/>
      <c r="BA186" s="1"/>
      <c r="BB186" s="55"/>
      <c r="BC186" s="55"/>
      <c r="BD186" s="59"/>
      <c r="BE186" s="59"/>
      <c r="BF186" s="59"/>
      <c r="BG186" s="59"/>
      <c r="BH186" s="59"/>
      <c r="BI186" s="59"/>
      <c r="BJ186" s="59"/>
      <c r="BK186" s="54"/>
      <c r="BL186" s="54"/>
      <c r="BM186" s="54"/>
      <c r="BN186" s="54"/>
      <c r="BO186" s="54"/>
      <c r="BP186" s="54"/>
      <c r="BQ186" s="98"/>
      <c r="BR186" s="98"/>
      <c r="BS186" s="98"/>
      <c r="BT186" s="98"/>
      <c r="BU186" s="54"/>
      <c r="BV186" s="57"/>
      <c r="BW186" s="57"/>
      <c r="BX186" s="57"/>
      <c r="BY186" s="57"/>
      <c r="BZ186" s="57"/>
      <c r="CA186" s="57"/>
      <c r="CB186" s="57"/>
    </row>
    <row r="187" spans="1:80" ht="9" customHeight="1" thickBot="1" thickTop="1">
      <c r="A187" s="258"/>
      <c r="B187" s="259"/>
      <c r="C187" s="260"/>
      <c r="D187" s="145" t="s">
        <v>238</v>
      </c>
      <c r="E187" s="146" t="s">
        <v>381</v>
      </c>
      <c r="F187" s="314" t="s">
        <v>28</v>
      </c>
      <c r="G187" s="315"/>
      <c r="H187" s="315"/>
      <c r="I187" s="316"/>
      <c r="J187" s="230">
        <v>21</v>
      </c>
      <c r="K187" s="226">
        <v>21</v>
      </c>
      <c r="L187" s="227"/>
      <c r="M187" s="1"/>
      <c r="N187" s="13"/>
      <c r="O187" s="13"/>
      <c r="P187" s="13"/>
      <c r="Q187" s="220"/>
      <c r="R187" s="13"/>
      <c r="S187" s="130"/>
      <c r="T187" s="13"/>
      <c r="U187" s="13"/>
      <c r="V187" s="13"/>
      <c r="W187" s="97"/>
      <c r="X187" s="59"/>
      <c r="Y187" s="59"/>
      <c r="Z187" s="59"/>
      <c r="AA187" s="59"/>
      <c r="AB187" s="54"/>
      <c r="AC187" s="54"/>
      <c r="AD187" s="54"/>
      <c r="AE187" s="54"/>
      <c r="AF187" s="54"/>
      <c r="AG187" s="54"/>
      <c r="AI187" s="196"/>
      <c r="AJ187" s="194"/>
      <c r="AK187" s="194"/>
      <c r="AL187" s="195"/>
      <c r="AM187" s="147" t="s">
        <v>331</v>
      </c>
      <c r="AN187" s="148" t="s">
        <v>344</v>
      </c>
      <c r="AO187" s="317"/>
      <c r="AP187" s="318"/>
      <c r="AQ187" s="318"/>
      <c r="AR187" s="319"/>
      <c r="AS187" s="55"/>
      <c r="AT187" s="55"/>
      <c r="AU187" s="55"/>
      <c r="AV187" s="55"/>
      <c r="AW187" s="55"/>
      <c r="AX187" s="1"/>
      <c r="AY187" s="1"/>
      <c r="AZ187" s="1"/>
      <c r="BA187" s="1"/>
      <c r="BB187" s="58"/>
      <c r="BC187" s="58"/>
      <c r="BD187" s="58"/>
      <c r="BE187" s="58"/>
      <c r="BF187" s="59"/>
      <c r="BG187" s="59"/>
      <c r="BH187" s="59"/>
      <c r="BI187" s="59"/>
      <c r="BJ187" s="59"/>
      <c r="BK187" s="59"/>
      <c r="BL187" s="59"/>
      <c r="BM187" s="54"/>
      <c r="BN187" s="54"/>
      <c r="BO187" s="54"/>
      <c r="BP187" s="54"/>
      <c r="BQ187" s="98"/>
      <c r="BR187" s="98"/>
      <c r="BS187" s="98"/>
      <c r="BT187" s="98"/>
      <c r="BU187" s="54"/>
      <c r="BV187" s="57"/>
      <c r="BW187" s="57"/>
      <c r="BX187" s="57"/>
      <c r="BY187" s="57"/>
      <c r="BZ187" s="57"/>
      <c r="CA187" s="57"/>
      <c r="CB187" s="57"/>
    </row>
    <row r="188" spans="1:80" ht="9" customHeight="1" thickBot="1" thickTop="1">
      <c r="A188" s="258"/>
      <c r="B188" s="259"/>
      <c r="C188" s="260"/>
      <c r="D188" s="147" t="s">
        <v>239</v>
      </c>
      <c r="E188" s="148" t="s">
        <v>382</v>
      </c>
      <c r="F188" s="317"/>
      <c r="G188" s="318"/>
      <c r="H188" s="318"/>
      <c r="I188" s="319"/>
      <c r="J188" s="1"/>
      <c r="K188" s="1"/>
      <c r="L188" s="1"/>
      <c r="M188" s="1"/>
      <c r="N188" s="1"/>
      <c r="O188" s="154">
        <v>18</v>
      </c>
      <c r="P188" s="153">
        <v>21</v>
      </c>
      <c r="Q188" s="219">
        <v>21</v>
      </c>
      <c r="R188" s="1"/>
      <c r="S188" s="130"/>
      <c r="T188" s="13"/>
      <c r="U188" s="13"/>
      <c r="V188" s="13"/>
      <c r="W188" s="97"/>
      <c r="X188" s="59"/>
      <c r="Y188" s="59"/>
      <c r="Z188" s="59"/>
      <c r="AA188" s="59"/>
      <c r="AB188" s="54"/>
      <c r="AC188" s="54"/>
      <c r="AD188" s="54"/>
      <c r="AE188" s="54"/>
      <c r="AF188" s="54"/>
      <c r="AG188" s="54"/>
      <c r="AI188" s="196"/>
      <c r="AJ188" s="194"/>
      <c r="AK188" s="194"/>
      <c r="AL188" s="195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128"/>
      <c r="BJ188" s="128"/>
      <c r="BK188" s="128"/>
      <c r="BL188" s="128"/>
      <c r="BM188" s="128"/>
      <c r="BN188" s="128"/>
      <c r="BO188" s="128"/>
      <c r="BP188" s="98"/>
      <c r="BQ188" s="98"/>
      <c r="BR188" s="98"/>
      <c r="BS188" s="98"/>
      <c r="BT188" s="98"/>
      <c r="BU188" s="54"/>
      <c r="BV188" s="57"/>
      <c r="BW188" s="57"/>
      <c r="BX188" s="57"/>
      <c r="BY188" s="57"/>
      <c r="BZ188" s="57"/>
      <c r="CA188" s="57"/>
      <c r="CB188" s="57"/>
    </row>
    <row r="189" spans="1:80" ht="9" customHeight="1" thickBot="1">
      <c r="A189" s="258"/>
      <c r="B189" s="259"/>
      <c r="C189" s="260"/>
      <c r="D189" s="88"/>
      <c r="E189" s="142"/>
      <c r="F189" s="140"/>
      <c r="G189" s="140"/>
      <c r="H189" s="140"/>
      <c r="I189" s="140"/>
      <c r="J189" s="1"/>
      <c r="K189" s="1"/>
      <c r="L189" s="1"/>
      <c r="M189" s="1"/>
      <c r="N189" s="1"/>
      <c r="O189" s="13"/>
      <c r="P189" s="1"/>
      <c r="Q189" s="217"/>
      <c r="R189" s="105"/>
      <c r="S189" s="132"/>
      <c r="T189" s="13"/>
      <c r="U189" s="13"/>
      <c r="V189" s="13"/>
      <c r="W189" s="97"/>
      <c r="X189" s="59"/>
      <c r="Y189" s="59"/>
      <c r="Z189" s="59"/>
      <c r="AA189" s="59"/>
      <c r="AB189" s="54"/>
      <c r="AC189" s="54"/>
      <c r="AD189" s="54"/>
      <c r="AE189" s="54"/>
      <c r="AF189" s="54"/>
      <c r="AG189" s="54"/>
      <c r="AI189" s="196"/>
      <c r="AJ189" s="194"/>
      <c r="AK189" s="194"/>
      <c r="AL189" s="201"/>
      <c r="AM189" s="297" t="s">
        <v>32</v>
      </c>
      <c r="AN189" s="298"/>
      <c r="AO189" s="301" t="str">
        <f>AM191</f>
        <v>鈴木万利</v>
      </c>
      <c r="AP189" s="302"/>
      <c r="AQ189" s="302"/>
      <c r="AR189" s="303"/>
      <c r="AS189" s="304" t="str">
        <f>AM194</f>
        <v>岩城千恵</v>
      </c>
      <c r="AT189" s="302"/>
      <c r="AU189" s="302"/>
      <c r="AV189" s="303"/>
      <c r="AW189" s="304" t="str">
        <f>AM197</f>
        <v>合田奈緒</v>
      </c>
      <c r="AX189" s="302"/>
      <c r="AY189" s="302"/>
      <c r="AZ189" s="303"/>
      <c r="BA189" s="304" t="str">
        <f>AM200</f>
        <v>大谷瞳</v>
      </c>
      <c r="BB189" s="302"/>
      <c r="BC189" s="302"/>
      <c r="BD189" s="372"/>
      <c r="BE189" s="282" t="s">
        <v>60</v>
      </c>
      <c r="BF189" s="283"/>
      <c r="BG189" s="283"/>
      <c r="BH189" s="284"/>
      <c r="BI189" s="54"/>
      <c r="BJ189" s="287" t="s">
        <v>66</v>
      </c>
      <c r="BK189" s="289"/>
      <c r="BL189" s="287" t="s">
        <v>67</v>
      </c>
      <c r="BM189" s="288"/>
      <c r="BN189" s="289"/>
      <c r="BO189" s="368" t="s">
        <v>68</v>
      </c>
      <c r="BP189" s="369"/>
      <c r="BQ189" s="370"/>
      <c r="BR189" s="54"/>
      <c r="BS189" s="54"/>
      <c r="BT189" s="98"/>
      <c r="BU189" s="54"/>
      <c r="BV189" s="57"/>
      <c r="BW189" s="57"/>
      <c r="BX189" s="57"/>
      <c r="BY189" s="57"/>
      <c r="BZ189" s="57"/>
      <c r="CA189" s="57"/>
      <c r="CB189" s="57"/>
    </row>
    <row r="190" spans="1:80" ht="9" customHeight="1" thickBot="1" thickTop="1">
      <c r="A190" s="258"/>
      <c r="B190" s="259"/>
      <c r="C190" s="260"/>
      <c r="D190" s="145" t="s">
        <v>217</v>
      </c>
      <c r="E190" s="146" t="s">
        <v>375</v>
      </c>
      <c r="F190" s="314" t="s">
        <v>137</v>
      </c>
      <c r="G190" s="315"/>
      <c r="H190" s="315"/>
      <c r="I190" s="316"/>
      <c r="J190" s="18"/>
      <c r="K190" s="1"/>
      <c r="L190" s="1"/>
      <c r="M190" s="1"/>
      <c r="N190" s="1"/>
      <c r="O190" s="154">
        <v>21</v>
      </c>
      <c r="P190" s="153">
        <v>19</v>
      </c>
      <c r="Q190" s="212">
        <v>19</v>
      </c>
      <c r="R190" s="1"/>
      <c r="S190" s="55"/>
      <c r="T190" s="55"/>
      <c r="U190" s="55"/>
      <c r="V190" s="55"/>
      <c r="W190" s="59"/>
      <c r="X190" s="59"/>
      <c r="Y190" s="59"/>
      <c r="Z190" s="59"/>
      <c r="AA190" s="59"/>
      <c r="AB190" s="54"/>
      <c r="AC190" s="54"/>
      <c r="AD190" s="54"/>
      <c r="AE190" s="54"/>
      <c r="AF190" s="54"/>
      <c r="AG190" s="54"/>
      <c r="AI190" s="196"/>
      <c r="AJ190" s="194"/>
      <c r="AK190" s="194"/>
      <c r="AL190" s="201"/>
      <c r="AM190" s="299"/>
      <c r="AN190" s="300"/>
      <c r="AO190" s="290" t="str">
        <f>AM192</f>
        <v>坂本紀子</v>
      </c>
      <c r="AP190" s="291"/>
      <c r="AQ190" s="291"/>
      <c r="AR190" s="292"/>
      <c r="AS190" s="293" t="str">
        <f>AM195</f>
        <v>星加裕美</v>
      </c>
      <c r="AT190" s="291"/>
      <c r="AU190" s="291"/>
      <c r="AV190" s="292"/>
      <c r="AW190" s="293" t="str">
        <f>AM198</f>
        <v>宮崎優子</v>
      </c>
      <c r="AX190" s="291"/>
      <c r="AY190" s="291"/>
      <c r="AZ190" s="292"/>
      <c r="BA190" s="293" t="str">
        <f>AM201</f>
        <v>谷広子</v>
      </c>
      <c r="BB190" s="291"/>
      <c r="BC190" s="291"/>
      <c r="BD190" s="371"/>
      <c r="BE190" s="294" t="s">
        <v>61</v>
      </c>
      <c r="BF190" s="295"/>
      <c r="BG190" s="295"/>
      <c r="BH190" s="296"/>
      <c r="BI190" s="54"/>
      <c r="BJ190" s="62" t="s">
        <v>69</v>
      </c>
      <c r="BK190" s="63" t="s">
        <v>70</v>
      </c>
      <c r="BL190" s="62" t="s">
        <v>40</v>
      </c>
      <c r="BM190" s="63" t="s">
        <v>71</v>
      </c>
      <c r="BN190" s="64" t="s">
        <v>72</v>
      </c>
      <c r="BO190" s="63" t="s">
        <v>103</v>
      </c>
      <c r="BP190" s="63" t="s">
        <v>71</v>
      </c>
      <c r="BQ190" s="64" t="s">
        <v>72</v>
      </c>
      <c r="BR190" s="54"/>
      <c r="BS190" s="54"/>
      <c r="BT190" s="54"/>
      <c r="BU190" s="54"/>
      <c r="BV190" s="57"/>
      <c r="BW190" s="57"/>
      <c r="BX190" s="57"/>
      <c r="BY190" s="57"/>
      <c r="BZ190" s="57"/>
      <c r="CA190" s="57"/>
      <c r="CB190" s="57"/>
    </row>
    <row r="191" spans="1:80" ht="9" customHeight="1">
      <c r="A191" s="258"/>
      <c r="B191" s="259"/>
      <c r="C191" s="260"/>
      <c r="D191" s="147" t="s">
        <v>218</v>
      </c>
      <c r="E191" s="148" t="s">
        <v>375</v>
      </c>
      <c r="F191" s="317"/>
      <c r="G191" s="318"/>
      <c r="H191" s="318"/>
      <c r="I191" s="319"/>
      <c r="J191" s="208">
        <v>13</v>
      </c>
      <c r="K191" s="208">
        <v>8</v>
      </c>
      <c r="L191" s="209"/>
      <c r="M191" s="1"/>
      <c r="N191" s="13"/>
      <c r="O191" s="13"/>
      <c r="P191" s="13"/>
      <c r="Q191" s="130"/>
      <c r="R191" s="13"/>
      <c r="S191" s="55"/>
      <c r="T191" s="55"/>
      <c r="U191" s="55"/>
      <c r="V191" s="55"/>
      <c r="W191" s="59"/>
      <c r="X191" s="59"/>
      <c r="Y191" s="59"/>
      <c r="Z191" s="59"/>
      <c r="AA191" s="59"/>
      <c r="AB191" s="54"/>
      <c r="AC191" s="54"/>
      <c r="AD191" s="54"/>
      <c r="AE191" s="54"/>
      <c r="AF191" s="54"/>
      <c r="AG191" s="54"/>
      <c r="AI191" s="196"/>
      <c r="AJ191" s="194"/>
      <c r="AK191" s="194"/>
      <c r="AL191" s="188"/>
      <c r="AM191" s="2" t="s">
        <v>321</v>
      </c>
      <c r="AN191" s="3" t="s">
        <v>210</v>
      </c>
      <c r="AO191" s="361"/>
      <c r="AP191" s="362"/>
      <c r="AQ191" s="362"/>
      <c r="AR191" s="363"/>
      <c r="AS191" s="157">
        <v>21</v>
      </c>
      <c r="AT191" s="41" t="str">
        <f>IF(AS191="","","-")</f>
        <v>-</v>
      </c>
      <c r="AU191" s="164">
        <v>17</v>
      </c>
      <c r="AV191" s="366" t="str">
        <f>IF(AS191&lt;&gt;"",IF(AS191&gt;AU191,IF(AS192&gt;AU192,"○",IF(AS193&gt;AU193,"○","×")),IF(AS192&gt;AU192,IF(AS193&gt;AU193,"○","×"),"×")),"")</f>
        <v>○</v>
      </c>
      <c r="AW191" s="157">
        <v>21</v>
      </c>
      <c r="AX191" s="42" t="str">
        <f aca="true" t="shared" si="36" ref="AX191:AX196">IF(AW191="","","-")</f>
        <v>-</v>
      </c>
      <c r="AY191" s="167">
        <v>16</v>
      </c>
      <c r="AZ191" s="366" t="str">
        <f>IF(AW191&lt;&gt;"",IF(AW191&gt;AY191,IF(AW192&gt;AY192,"○",IF(AW193&gt;AY193,"○","×")),IF(AW192&gt;AY192,IF(AW193&gt;AY193,"○","×"),"×")),"")</f>
        <v>○</v>
      </c>
      <c r="BA191" s="168">
        <v>22</v>
      </c>
      <c r="BB191" s="42" t="str">
        <f aca="true" t="shared" si="37" ref="BB191:BB199">IF(BA191="","","-")</f>
        <v>-</v>
      </c>
      <c r="BC191" s="164">
        <v>20</v>
      </c>
      <c r="BD191" s="367" t="str">
        <f>IF(BA191&lt;&gt;"",IF(BA191&gt;BC191,IF(BA192&gt;BC192,"○",IF(BA193&gt;BC193,"○","×")),IF(BA192&gt;BC192,IF(BA193&gt;BC193,"○","×"),"×")),"")</f>
        <v>○</v>
      </c>
      <c r="BE191" s="354" t="s">
        <v>146</v>
      </c>
      <c r="BF191" s="355"/>
      <c r="BG191" s="355"/>
      <c r="BH191" s="356"/>
      <c r="BI191" s="135"/>
      <c r="BJ191" s="75"/>
      <c r="BK191" s="76"/>
      <c r="BL191" s="60"/>
      <c r="BM191" s="61"/>
      <c r="BN191" s="70"/>
      <c r="BO191" s="76"/>
      <c r="BP191" s="76"/>
      <c r="BQ191" s="77"/>
      <c r="BR191" s="54"/>
      <c r="BS191" s="54"/>
      <c r="BT191" s="54"/>
      <c r="BU191" s="54"/>
      <c r="BV191" s="57"/>
      <c r="BW191" s="57"/>
      <c r="BX191" s="57"/>
      <c r="BY191" s="57"/>
      <c r="BZ191" s="57"/>
      <c r="CA191" s="57"/>
      <c r="CB191" s="57"/>
    </row>
    <row r="192" spans="1:80" ht="9" customHeight="1" thickBot="1">
      <c r="A192" s="258"/>
      <c r="B192" s="259"/>
      <c r="C192" s="260"/>
      <c r="D192" s="88"/>
      <c r="E192" s="141"/>
      <c r="F192" s="138"/>
      <c r="G192" s="138"/>
      <c r="H192" s="138"/>
      <c r="I192" s="138"/>
      <c r="J192" s="1"/>
      <c r="K192" s="1"/>
      <c r="L192" s="33"/>
      <c r="M192" s="109"/>
      <c r="N192" s="109"/>
      <c r="O192" s="109"/>
      <c r="P192" s="13"/>
      <c r="Q192" s="130"/>
      <c r="R192" s="13"/>
      <c r="S192" s="55"/>
      <c r="T192" s="55"/>
      <c r="U192" s="55"/>
      <c r="V192" s="55"/>
      <c r="W192" s="59"/>
      <c r="X192" s="59"/>
      <c r="Y192" s="59"/>
      <c r="Z192" s="59"/>
      <c r="AA192" s="59"/>
      <c r="AB192" s="54"/>
      <c r="AC192" s="54"/>
      <c r="AD192" s="54"/>
      <c r="AE192" s="54"/>
      <c r="AF192" s="54"/>
      <c r="AG192" s="54"/>
      <c r="AI192" s="196"/>
      <c r="AJ192" s="194"/>
      <c r="AK192" s="194"/>
      <c r="AL192" s="188"/>
      <c r="AM192" s="2" t="s">
        <v>322</v>
      </c>
      <c r="AN192" s="3" t="s">
        <v>219</v>
      </c>
      <c r="AO192" s="364"/>
      <c r="AP192" s="341"/>
      <c r="AQ192" s="341"/>
      <c r="AR192" s="348"/>
      <c r="AS192" s="157">
        <v>21</v>
      </c>
      <c r="AT192" s="41" t="str">
        <f>IF(AS192="","","-")</f>
        <v>-</v>
      </c>
      <c r="AU192" s="165">
        <v>12</v>
      </c>
      <c r="AV192" s="358"/>
      <c r="AW192" s="157">
        <v>21</v>
      </c>
      <c r="AX192" s="41" t="str">
        <f t="shared" si="36"/>
        <v>-</v>
      </c>
      <c r="AY192" s="164">
        <v>13</v>
      </c>
      <c r="AZ192" s="358"/>
      <c r="BA192" s="157">
        <v>21</v>
      </c>
      <c r="BB192" s="41" t="str">
        <f t="shared" si="37"/>
        <v>-</v>
      </c>
      <c r="BC192" s="164">
        <v>23</v>
      </c>
      <c r="BD192" s="352"/>
      <c r="BE192" s="331"/>
      <c r="BF192" s="332"/>
      <c r="BG192" s="332"/>
      <c r="BH192" s="333"/>
      <c r="BI192" s="135"/>
      <c r="BJ192" s="75">
        <f>COUNTIF(AO191:BD193,"○")</f>
        <v>3</v>
      </c>
      <c r="BK192" s="76">
        <f>COUNTIF(AO191:BD193,"×")</f>
        <v>0</v>
      </c>
      <c r="BL192" s="72">
        <f>(IF((AO191&gt;AQ191),1,0))+(IF((AO192&gt;AQ192),1,0))+(IF((AO193&gt;AQ193),1,0))+(IF((AS191&gt;AU191),1,0))+(IF((AS192&gt;AU192),1,0))+(IF((AS193&gt;AU193),1,0))+(IF((AW191&gt;AY191),1,0))+(IF((AW192&gt;AY192),1,0))+(IF((AW193&gt;AY193),1,0))+(IF((BA191&gt;BC191),1,0))+(IF((BA192&gt;BC192),1,0))+(IF((BA193&gt;BC193),1,0))</f>
        <v>6</v>
      </c>
      <c r="BM192" s="73">
        <f>(IF((AO191&lt;AQ191),1,0))+(IF((AO192&lt;AQ192),1,0))+(IF((AO193&lt;AQ193),1,0))+(IF((AS191&lt;AU191),1,0))+(IF((AS192&lt;AU192),1,0))+(IF((AS193&lt;AU193),1,0))+(IF((AW191&lt;AY191),1,0))+(IF((AW192&lt;AY192),1,0))+(IF((AW193&lt;AY193),1,0))+(IF((BA191&lt;BC191),1,0))+(IF((BA192&lt;BC192),1,0))+(IF((BA193&lt;BC193),1,0))</f>
        <v>1</v>
      </c>
      <c r="BN192" s="74">
        <f>BL192-BM192</f>
        <v>5</v>
      </c>
      <c r="BO192" s="76">
        <f>SUM(AO191:AO193,AS191:AS193,AW191:AW193,BA191:BA193)</f>
        <v>148</v>
      </c>
      <c r="BP192" s="76">
        <f>SUM(AQ191:AQ193,AU191:AU193,AY191:AY193,BC191:BC193)</f>
        <v>118</v>
      </c>
      <c r="BQ192" s="77">
        <f>BO192-BP192</f>
        <v>30</v>
      </c>
      <c r="BR192" s="54"/>
      <c r="BS192" s="54"/>
      <c r="BT192" s="54"/>
      <c r="BU192" s="54"/>
      <c r="BV192" s="57"/>
      <c r="BW192" s="57"/>
      <c r="BX192" s="57"/>
      <c r="BY192" s="57"/>
      <c r="BZ192" s="57"/>
      <c r="CA192" s="57"/>
      <c r="CB192" s="57"/>
    </row>
    <row r="193" spans="1:80" ht="9" customHeight="1" thickBot="1" thickTop="1">
      <c r="A193" s="258"/>
      <c r="B193" s="259"/>
      <c r="C193" s="260"/>
      <c r="D193" s="145" t="s">
        <v>229</v>
      </c>
      <c r="E193" s="146" t="s">
        <v>375</v>
      </c>
      <c r="F193" s="314" t="s">
        <v>136</v>
      </c>
      <c r="G193" s="315"/>
      <c r="H193" s="315"/>
      <c r="I193" s="316"/>
      <c r="J193" s="230">
        <v>21</v>
      </c>
      <c r="K193" s="226">
        <v>21</v>
      </c>
      <c r="L193" s="227"/>
      <c r="M193" s="153">
        <v>21</v>
      </c>
      <c r="N193" s="162">
        <v>21</v>
      </c>
      <c r="O193" s="162"/>
      <c r="P193" s="214"/>
      <c r="Q193" s="130"/>
      <c r="R193" s="13"/>
      <c r="S193" s="55"/>
      <c r="T193" s="55"/>
      <c r="U193" s="55"/>
      <c r="V193" s="55"/>
      <c r="W193" s="59"/>
      <c r="X193" s="59"/>
      <c r="Y193" s="59"/>
      <c r="Z193" s="59"/>
      <c r="AA193" s="59"/>
      <c r="AB193" s="54"/>
      <c r="AC193" s="54"/>
      <c r="AD193" s="54"/>
      <c r="AE193" s="54"/>
      <c r="AF193" s="54"/>
      <c r="AG193" s="54"/>
      <c r="AI193" s="196"/>
      <c r="AJ193" s="194"/>
      <c r="AK193" s="194"/>
      <c r="AL193" s="188"/>
      <c r="AM193" s="7"/>
      <c r="AN193" s="8"/>
      <c r="AO193" s="365"/>
      <c r="AP193" s="350"/>
      <c r="AQ193" s="350"/>
      <c r="AR193" s="351"/>
      <c r="AS193" s="159"/>
      <c r="AT193" s="41">
        <f>IF(AS193="","","-")</f>
      </c>
      <c r="AU193" s="166"/>
      <c r="AV193" s="359"/>
      <c r="AW193" s="159"/>
      <c r="AX193" s="43">
        <f t="shared" si="36"/>
      </c>
      <c r="AY193" s="166"/>
      <c r="AZ193" s="358"/>
      <c r="BA193" s="159">
        <v>21</v>
      </c>
      <c r="BB193" s="43" t="str">
        <f t="shared" si="37"/>
        <v>-</v>
      </c>
      <c r="BC193" s="166">
        <v>17</v>
      </c>
      <c r="BD193" s="352"/>
      <c r="BE193" s="35">
        <f>BJ192</f>
        <v>3</v>
      </c>
      <c r="BF193" s="36" t="s">
        <v>102</v>
      </c>
      <c r="BG193" s="36">
        <f>BK192</f>
        <v>0</v>
      </c>
      <c r="BH193" s="37" t="s">
        <v>70</v>
      </c>
      <c r="BI193" s="135"/>
      <c r="BJ193" s="75"/>
      <c r="BK193" s="76"/>
      <c r="BL193" s="75"/>
      <c r="BM193" s="76"/>
      <c r="BN193" s="77"/>
      <c r="BO193" s="76"/>
      <c r="BP193" s="76"/>
      <c r="BQ193" s="77"/>
      <c r="BR193" s="54"/>
      <c r="BS193" s="54"/>
      <c r="BT193" s="54"/>
      <c r="BU193" s="54"/>
      <c r="BV193" s="57"/>
      <c r="BW193" s="57"/>
      <c r="BX193" s="57"/>
      <c r="BY193" s="57"/>
      <c r="BZ193" s="57"/>
      <c r="CA193" s="57"/>
      <c r="CB193" s="57"/>
    </row>
    <row r="194" spans="1:80" ht="9" customHeight="1" thickBot="1" thickTop="1">
      <c r="A194" s="258"/>
      <c r="B194" s="259"/>
      <c r="C194" s="260"/>
      <c r="D194" s="147" t="s">
        <v>230</v>
      </c>
      <c r="E194" s="148" t="s">
        <v>375</v>
      </c>
      <c r="F194" s="317"/>
      <c r="G194" s="318"/>
      <c r="H194" s="318"/>
      <c r="I194" s="319"/>
      <c r="J194" s="1"/>
      <c r="K194" s="1"/>
      <c r="L194" s="1"/>
      <c r="M194" s="13"/>
      <c r="N194" s="233"/>
      <c r="O194" s="233"/>
      <c r="P194" s="232"/>
      <c r="Q194" s="134"/>
      <c r="R194" s="1"/>
      <c r="S194" s="55"/>
      <c r="T194" s="55"/>
      <c r="U194" s="55"/>
      <c r="V194" s="55"/>
      <c r="W194" s="59"/>
      <c r="X194" s="59"/>
      <c r="Y194" s="59"/>
      <c r="Z194" s="59"/>
      <c r="AA194" s="59"/>
      <c r="AB194" s="54"/>
      <c r="AC194" s="54"/>
      <c r="AD194" s="54"/>
      <c r="AE194" s="54"/>
      <c r="AF194" s="54"/>
      <c r="AG194" s="54"/>
      <c r="AI194" s="196"/>
      <c r="AJ194" s="202"/>
      <c r="AK194" s="202"/>
      <c r="AL194" s="188"/>
      <c r="AM194" s="2" t="s">
        <v>323</v>
      </c>
      <c r="AN194" s="251" t="s">
        <v>340</v>
      </c>
      <c r="AO194" s="44">
        <f>IF(AU191="","",AU191)</f>
        <v>17</v>
      </c>
      <c r="AP194" s="41" t="str">
        <f aca="true" t="shared" si="38" ref="AP194:AP202">IF(AO194="","","-")</f>
        <v>-</v>
      </c>
      <c r="AQ194" s="45">
        <f>IF(AS191="","",AS191)</f>
        <v>21</v>
      </c>
      <c r="AR194" s="334" t="str">
        <f>IF(AV191="","",IF(AV191="○","×",IF(AV191="×","○")))</f>
        <v>×</v>
      </c>
      <c r="AS194" s="337"/>
      <c r="AT194" s="338"/>
      <c r="AU194" s="338"/>
      <c r="AV194" s="347"/>
      <c r="AW194" s="157">
        <v>21</v>
      </c>
      <c r="AX194" s="41" t="str">
        <f t="shared" si="36"/>
        <v>-</v>
      </c>
      <c r="AY194" s="164">
        <v>12</v>
      </c>
      <c r="AZ194" s="357" t="str">
        <f>IF(AW194&lt;&gt;"",IF(AW194&gt;AY194,IF(AW195&gt;AY195,"○",IF(AW196&gt;AY196,"○","×")),IF(AW195&gt;AY195,IF(AW196&gt;AY196,"○","×"),"×")),"")</f>
        <v>○</v>
      </c>
      <c r="BA194" s="157">
        <v>11</v>
      </c>
      <c r="BB194" s="41" t="str">
        <f t="shared" si="37"/>
        <v>-</v>
      </c>
      <c r="BC194" s="164">
        <v>21</v>
      </c>
      <c r="BD194" s="360" t="str">
        <f>IF(BA194&lt;&gt;"",IF(BA194&gt;BC194,IF(BA195&gt;BC195,"○",IF(BA196&gt;BC196,"○","×")),IF(BA195&gt;BC195,IF(BA196&gt;BC196,"○","×"),"×")),"")</f>
        <v>×</v>
      </c>
      <c r="BE194" s="328" t="s">
        <v>144</v>
      </c>
      <c r="BF194" s="329"/>
      <c r="BG194" s="329"/>
      <c r="BH194" s="330"/>
      <c r="BI194" s="135"/>
      <c r="BJ194" s="60"/>
      <c r="BK194" s="61"/>
      <c r="BL194" s="60"/>
      <c r="BM194" s="61"/>
      <c r="BN194" s="70"/>
      <c r="BO194" s="61"/>
      <c r="BP194" s="61"/>
      <c r="BQ194" s="70"/>
      <c r="BR194" s="54"/>
      <c r="BS194" s="54"/>
      <c r="BT194" s="54"/>
      <c r="BU194" s="54"/>
      <c r="BV194" s="57"/>
      <c r="BW194" s="57"/>
      <c r="BX194" s="57"/>
      <c r="BY194" s="57"/>
      <c r="BZ194" s="57"/>
      <c r="CA194" s="57"/>
      <c r="CB194" s="57"/>
    </row>
    <row r="195" spans="1:80" ht="9" customHeight="1" thickTop="1">
      <c r="A195" s="258"/>
      <c r="B195" s="259"/>
      <c r="C195" s="260"/>
      <c r="D195" s="88"/>
      <c r="E195" s="141"/>
      <c r="F195" s="138"/>
      <c r="G195" s="138"/>
      <c r="H195" s="138"/>
      <c r="I195" s="138"/>
      <c r="J195" s="1"/>
      <c r="K195" s="1"/>
      <c r="L195" s="1"/>
      <c r="M195" s="13"/>
      <c r="N195" s="13"/>
      <c r="O195" s="130"/>
      <c r="P195" s="1"/>
      <c r="Q195" s="1"/>
      <c r="R195" s="1"/>
      <c r="S195" s="55"/>
      <c r="T195" s="55"/>
      <c r="U195" s="55"/>
      <c r="V195" s="55"/>
      <c r="W195" s="59"/>
      <c r="X195" s="59"/>
      <c r="Y195" s="59"/>
      <c r="Z195" s="59"/>
      <c r="AA195" s="59"/>
      <c r="AB195" s="54"/>
      <c r="AC195" s="54"/>
      <c r="AD195" s="54"/>
      <c r="AE195" s="54"/>
      <c r="AF195" s="54"/>
      <c r="AG195" s="54"/>
      <c r="AI195" s="196"/>
      <c r="AJ195" s="202"/>
      <c r="AK195" s="202"/>
      <c r="AL195" s="188"/>
      <c r="AM195" s="2" t="s">
        <v>324</v>
      </c>
      <c r="AN195" s="243"/>
      <c r="AO195" s="44">
        <f>IF(AU192="","",AU192)</f>
        <v>12</v>
      </c>
      <c r="AP195" s="41" t="str">
        <f t="shared" si="38"/>
        <v>-</v>
      </c>
      <c r="AQ195" s="45">
        <f>IF(AS192="","",AS192)</f>
        <v>21</v>
      </c>
      <c r="AR195" s="335" t="str">
        <f>IF(AT192="","",AT192)</f>
        <v>-</v>
      </c>
      <c r="AS195" s="340"/>
      <c r="AT195" s="341"/>
      <c r="AU195" s="341"/>
      <c r="AV195" s="348"/>
      <c r="AW195" s="157">
        <v>21</v>
      </c>
      <c r="AX195" s="41" t="str">
        <f t="shared" si="36"/>
        <v>-</v>
      </c>
      <c r="AY195" s="164">
        <v>8</v>
      </c>
      <c r="AZ195" s="358"/>
      <c r="BA195" s="157">
        <v>15</v>
      </c>
      <c r="BB195" s="41" t="str">
        <f t="shared" si="37"/>
        <v>-</v>
      </c>
      <c r="BC195" s="164">
        <v>21</v>
      </c>
      <c r="BD195" s="352"/>
      <c r="BE195" s="331"/>
      <c r="BF195" s="332"/>
      <c r="BG195" s="332"/>
      <c r="BH195" s="333"/>
      <c r="BI195" s="135"/>
      <c r="BJ195" s="75">
        <f>COUNTIF(AO194:BD196,"○")</f>
        <v>1</v>
      </c>
      <c r="BK195" s="76">
        <f>COUNTIF(AO194:BD196,"×")</f>
        <v>2</v>
      </c>
      <c r="BL195" s="72">
        <f>(IF((AO194&gt;AQ194),1,0))+(IF((AO195&gt;AQ195),1,0))+(IF((AO196&gt;AQ196),1,0))+(IF((AS194&gt;AU194),1,0))+(IF((AS195&gt;AU195),1,0))+(IF((AS196&gt;AU196),1,0))+(IF((AW194&gt;AY194),1,0))+(IF((AW195&gt;AY195),1,0))+(IF((AW196&gt;AY196),1,0))+(IF((BA194&gt;BC194),1,0))+(IF((BA195&gt;BC195),1,0))+(IF((BA196&gt;BC196),1,0))</f>
        <v>2</v>
      </c>
      <c r="BM195" s="73">
        <f>(IF((AO194&lt;AQ194),1,0))+(IF((AO195&lt;AQ195),1,0))+(IF((AO196&lt;AQ196),1,0))+(IF((AS194&lt;AU194),1,0))+(IF((AS195&lt;AU195),1,0))+(IF((AS196&lt;AU196),1,0))+(IF((AW194&lt;AY194),1,0))+(IF((AW195&lt;AY195),1,0))+(IF((AW196&lt;AY196),1,0))+(IF((BA194&lt;BC194),1,0))+(IF((BA195&lt;BC195),1,0))+(IF((BA196&lt;BC196),1,0))</f>
        <v>4</v>
      </c>
      <c r="BN195" s="74">
        <f>BL195-BM195</f>
        <v>-2</v>
      </c>
      <c r="BO195" s="76">
        <f>SUM(AO194:AO196,AS194:AS196,AW194:AW196,BA194:BA196)</f>
        <v>97</v>
      </c>
      <c r="BP195" s="76">
        <f>SUM(AQ194:AQ196,AU194:AU196,AY194:AY196,BC194:BC196)</f>
        <v>104</v>
      </c>
      <c r="BQ195" s="77">
        <f>BO195-BP195</f>
        <v>-7</v>
      </c>
      <c r="BR195" s="54"/>
      <c r="BS195" s="54"/>
      <c r="BT195" s="54"/>
      <c r="BU195" s="54"/>
      <c r="BV195" s="57"/>
      <c r="BW195" s="57"/>
      <c r="BX195" s="57"/>
      <c r="BY195" s="57"/>
      <c r="BZ195" s="57"/>
      <c r="CA195" s="57"/>
      <c r="CB195" s="57"/>
    </row>
    <row r="196" spans="1:80" ht="9" customHeight="1">
      <c r="A196" s="258"/>
      <c r="B196" s="259"/>
      <c r="C196" s="260"/>
      <c r="D196" s="145" t="s">
        <v>226</v>
      </c>
      <c r="E196" s="146" t="s">
        <v>376</v>
      </c>
      <c r="F196" s="314" t="s">
        <v>130</v>
      </c>
      <c r="G196" s="315"/>
      <c r="H196" s="315"/>
      <c r="I196" s="316"/>
      <c r="J196" s="443"/>
      <c r="K196" s="239"/>
      <c r="L196" s="239"/>
      <c r="M196" s="444">
        <v>12</v>
      </c>
      <c r="N196" s="444">
        <v>9</v>
      </c>
      <c r="O196" s="453"/>
      <c r="P196" s="1"/>
      <c r="Q196" s="1"/>
      <c r="R196" s="1"/>
      <c r="S196" s="55"/>
      <c r="T196" s="55"/>
      <c r="U196" s="55"/>
      <c r="V196" s="55"/>
      <c r="W196" s="59"/>
      <c r="X196" s="59"/>
      <c r="Y196" s="59"/>
      <c r="Z196" s="59"/>
      <c r="AA196" s="59"/>
      <c r="AB196" s="54"/>
      <c r="AC196" s="54"/>
      <c r="AD196" s="54"/>
      <c r="AE196" s="54"/>
      <c r="AF196" s="54"/>
      <c r="AG196" s="54"/>
      <c r="AI196" s="196"/>
      <c r="AJ196" s="237"/>
      <c r="AK196" s="237"/>
      <c r="AL196" s="188"/>
      <c r="AM196" s="7"/>
      <c r="AN196" s="244"/>
      <c r="AO196" s="47">
        <f>IF(AU193="","",AU193)</f>
      </c>
      <c r="AP196" s="41">
        <f t="shared" si="38"/>
      </c>
      <c r="AQ196" s="48">
        <f>IF(AS193="","",AS193)</f>
      </c>
      <c r="AR196" s="346">
        <f>IF(AT193="","",AT193)</f>
      </c>
      <c r="AS196" s="349"/>
      <c r="AT196" s="350"/>
      <c r="AU196" s="350"/>
      <c r="AV196" s="351"/>
      <c r="AW196" s="159"/>
      <c r="AX196" s="41">
        <f t="shared" si="36"/>
      </c>
      <c r="AY196" s="166"/>
      <c r="AZ196" s="359"/>
      <c r="BA196" s="159"/>
      <c r="BB196" s="43">
        <f t="shared" si="37"/>
      </c>
      <c r="BC196" s="166"/>
      <c r="BD196" s="353"/>
      <c r="BE196" s="35">
        <f>BJ195</f>
        <v>1</v>
      </c>
      <c r="BF196" s="36" t="s">
        <v>102</v>
      </c>
      <c r="BG196" s="36">
        <f>BK195</f>
        <v>2</v>
      </c>
      <c r="BH196" s="37" t="s">
        <v>70</v>
      </c>
      <c r="BI196" s="135"/>
      <c r="BJ196" s="83"/>
      <c r="BK196" s="84"/>
      <c r="BL196" s="83"/>
      <c r="BM196" s="84"/>
      <c r="BN196" s="85"/>
      <c r="BO196" s="84"/>
      <c r="BP196" s="84"/>
      <c r="BQ196" s="85"/>
      <c r="BR196" s="54"/>
      <c r="BS196" s="54"/>
      <c r="BT196" s="54"/>
      <c r="BU196" s="54"/>
      <c r="BV196" s="57"/>
      <c r="BW196" s="57"/>
      <c r="BX196" s="57"/>
      <c r="BY196" s="57"/>
      <c r="BZ196" s="57"/>
      <c r="CA196" s="57"/>
      <c r="CB196" s="57"/>
    </row>
    <row r="197" spans="1:80" ht="9" customHeight="1">
      <c r="A197" s="258"/>
      <c r="B197" s="259"/>
      <c r="C197" s="260"/>
      <c r="D197" s="147" t="s">
        <v>227</v>
      </c>
      <c r="E197" s="148" t="s">
        <v>108</v>
      </c>
      <c r="F197" s="317"/>
      <c r="G197" s="318"/>
      <c r="H197" s="318"/>
      <c r="I197" s="319"/>
      <c r="J197" s="55"/>
      <c r="K197" s="55"/>
      <c r="L197" s="55"/>
      <c r="M197" s="55"/>
      <c r="N197" s="55"/>
      <c r="O197" s="1"/>
      <c r="P197" s="1"/>
      <c r="Q197" s="1"/>
      <c r="R197" s="1"/>
      <c r="S197" s="58"/>
      <c r="T197" s="58"/>
      <c r="U197" s="58"/>
      <c r="V197" s="58"/>
      <c r="W197" s="59"/>
      <c r="X197" s="59"/>
      <c r="Y197" s="59"/>
      <c r="Z197" s="59"/>
      <c r="AA197" s="59"/>
      <c r="AB197" s="59"/>
      <c r="AC197" s="59"/>
      <c r="AD197" s="54"/>
      <c r="AE197" s="54"/>
      <c r="AF197" s="54"/>
      <c r="AG197" s="54"/>
      <c r="AI197" s="196"/>
      <c r="AJ197" s="237"/>
      <c r="AK197" s="237"/>
      <c r="AL197" s="188"/>
      <c r="AM197" s="15" t="s">
        <v>325</v>
      </c>
      <c r="AN197" s="3" t="s">
        <v>219</v>
      </c>
      <c r="AO197" s="44">
        <f>IF(AY191="","",AY191)</f>
        <v>16</v>
      </c>
      <c r="AP197" s="46" t="str">
        <f t="shared" si="38"/>
        <v>-</v>
      </c>
      <c r="AQ197" s="45">
        <f>IF(AW191="","",AW191)</f>
        <v>21</v>
      </c>
      <c r="AR197" s="334" t="str">
        <f>IF(AZ191="","",IF(AZ191="○","×",IF(AZ191="×","○")))</f>
        <v>×</v>
      </c>
      <c r="AS197" s="4">
        <f>IF(AY194="","",AY194)</f>
        <v>12</v>
      </c>
      <c r="AT197" s="41" t="str">
        <f aca="true" t="shared" si="39" ref="AT197:AT202">IF(AS197="","","-")</f>
        <v>-</v>
      </c>
      <c r="AU197" s="45">
        <f>IF(AW194="","",AW194)</f>
        <v>21</v>
      </c>
      <c r="AV197" s="334" t="str">
        <f>IF(AZ194="","",IF(AZ194="○","×",IF(AZ194="×","○")))</f>
        <v>×</v>
      </c>
      <c r="AW197" s="337"/>
      <c r="AX197" s="338"/>
      <c r="AY197" s="338"/>
      <c r="AZ197" s="347"/>
      <c r="BA197" s="157">
        <v>10</v>
      </c>
      <c r="BB197" s="41" t="str">
        <f t="shared" si="37"/>
        <v>-</v>
      </c>
      <c r="BC197" s="164">
        <v>21</v>
      </c>
      <c r="BD197" s="352" t="str">
        <f>IF(BA197&lt;&gt;"",IF(BA197&gt;BC197,IF(BA198&gt;BC198,"○",IF(BA199&gt;BC199,"○","×")),IF(BA198&gt;BC198,IF(BA199&gt;BC199,"○","×"),"×")),"")</f>
        <v>×</v>
      </c>
      <c r="BE197" s="328" t="s">
        <v>404</v>
      </c>
      <c r="BF197" s="329"/>
      <c r="BG197" s="329"/>
      <c r="BH197" s="330"/>
      <c r="BI197" s="135"/>
      <c r="BJ197" s="75"/>
      <c r="BK197" s="76"/>
      <c r="BL197" s="75"/>
      <c r="BM197" s="76"/>
      <c r="BN197" s="77"/>
      <c r="BO197" s="76"/>
      <c r="BP197" s="76"/>
      <c r="BQ197" s="77"/>
      <c r="BR197" s="54"/>
      <c r="BS197" s="54"/>
      <c r="BT197" s="54"/>
      <c r="BU197" s="54"/>
      <c r="BV197" s="57"/>
      <c r="BW197" s="57"/>
      <c r="BX197" s="57"/>
      <c r="BY197" s="57"/>
      <c r="BZ197" s="57"/>
      <c r="CA197" s="57"/>
      <c r="CB197" s="57"/>
    </row>
    <row r="198" spans="1:80" ht="9" customHeight="1" thickBot="1">
      <c r="A198" s="258"/>
      <c r="B198" s="259"/>
      <c r="C198" s="260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I198" s="196"/>
      <c r="AJ198" s="237"/>
      <c r="AK198" s="237"/>
      <c r="AL198" s="188"/>
      <c r="AM198" s="15" t="s">
        <v>326</v>
      </c>
      <c r="AN198" s="3" t="s">
        <v>219</v>
      </c>
      <c r="AO198" s="44">
        <f>IF(AY192="","",AY192)</f>
        <v>13</v>
      </c>
      <c r="AP198" s="41" t="str">
        <f t="shared" si="38"/>
        <v>-</v>
      </c>
      <c r="AQ198" s="45">
        <f>IF(AW192="","",AW192)</f>
        <v>21</v>
      </c>
      <c r="AR198" s="335">
        <f>IF(AT195="","",AT195)</f>
      </c>
      <c r="AS198" s="4">
        <f>IF(AY195="","",AY195)</f>
        <v>8</v>
      </c>
      <c r="AT198" s="41" t="str">
        <f t="shared" si="39"/>
        <v>-</v>
      </c>
      <c r="AU198" s="45">
        <f>IF(AW195="","",AW195)</f>
        <v>21</v>
      </c>
      <c r="AV198" s="335" t="str">
        <f>IF(AX195="","",AX195)</f>
        <v>-</v>
      </c>
      <c r="AW198" s="340"/>
      <c r="AX198" s="341"/>
      <c r="AY198" s="341"/>
      <c r="AZ198" s="348"/>
      <c r="BA198" s="157">
        <v>10</v>
      </c>
      <c r="BB198" s="41" t="str">
        <f t="shared" si="37"/>
        <v>-</v>
      </c>
      <c r="BC198" s="164">
        <v>21</v>
      </c>
      <c r="BD198" s="352"/>
      <c r="BE198" s="331"/>
      <c r="BF198" s="332"/>
      <c r="BG198" s="332"/>
      <c r="BH198" s="333"/>
      <c r="BI198" s="135"/>
      <c r="BJ198" s="75">
        <f>COUNTIF(AO197:BD199,"○")</f>
        <v>0</v>
      </c>
      <c r="BK198" s="76">
        <f>COUNTIF(AO197:BD199,"×")</f>
        <v>3</v>
      </c>
      <c r="BL198" s="72">
        <f>(IF((AO197&gt;AQ197),1,0))+(IF((AO198&gt;AQ198),1,0))+(IF((AO199&gt;AQ199),1,0))+(IF((AS197&gt;AU197),1,0))+(IF((AS198&gt;AU198),1,0))+(IF((AS199&gt;AU199),1,0))+(IF((AW197&gt;AY197),1,0))+(IF((AW198&gt;AY198),1,0))+(IF((AW199&gt;AY199),1,0))+(IF((BA197&gt;BC197),1,0))+(IF((BA198&gt;BC198),1,0))+(IF((BA199&gt;BC199),1,0))</f>
        <v>0</v>
      </c>
      <c r="BM198" s="73">
        <f>(IF((AO197&lt;AQ197),1,0))+(IF((AO198&lt;AQ198),1,0))+(IF((AO199&lt;AQ199),1,0))+(IF((AS197&lt;AU197),1,0))+(IF((AS198&lt;AU198),1,0))+(IF((AS199&lt;AU199),1,0))+(IF((AW197&lt;AY197),1,0))+(IF((AW198&lt;AY198),1,0))+(IF((AW199&lt;AY199),1,0))+(IF((BA197&lt;BC197),1,0))+(IF((BA198&lt;BC198),1,0))+(IF((BA199&lt;BC199),1,0))</f>
        <v>6</v>
      </c>
      <c r="BN198" s="74">
        <f>BL198-BM198</f>
        <v>-6</v>
      </c>
      <c r="BO198" s="76">
        <f>SUM(AO197:AO199,AS197:AS199,AW197:AW199,BA197:BA199)</f>
        <v>69</v>
      </c>
      <c r="BP198" s="76">
        <f>SUM(AQ197:AQ199,AU197:AU199,AY197:AY199,BC197:BC199)</f>
        <v>126</v>
      </c>
      <c r="BQ198" s="77">
        <f>BO198-BP198</f>
        <v>-57</v>
      </c>
      <c r="BR198" s="54"/>
      <c r="BS198" s="54"/>
      <c r="BT198" s="54"/>
      <c r="BU198" s="54"/>
      <c r="BV198" s="57"/>
      <c r="BW198" s="57"/>
      <c r="BX198" s="57"/>
      <c r="BY198" s="57"/>
      <c r="BZ198" s="57"/>
      <c r="CA198" s="57"/>
      <c r="CB198" s="57"/>
    </row>
    <row r="199" spans="1:80" ht="9" customHeight="1">
      <c r="A199" s="258"/>
      <c r="B199" s="259"/>
      <c r="C199" s="260"/>
      <c r="D199" s="297" t="s">
        <v>53</v>
      </c>
      <c r="E199" s="298"/>
      <c r="F199" s="301" t="str">
        <f>D201</f>
        <v>中山芽依</v>
      </c>
      <c r="G199" s="302"/>
      <c r="H199" s="302"/>
      <c r="I199" s="303"/>
      <c r="J199" s="304" t="str">
        <f>D204</f>
        <v>篠永和樹</v>
      </c>
      <c r="K199" s="302"/>
      <c r="L199" s="302"/>
      <c r="M199" s="303"/>
      <c r="N199" s="304" t="str">
        <f>D207</f>
        <v>篠﨑幸太</v>
      </c>
      <c r="O199" s="302"/>
      <c r="P199" s="302"/>
      <c r="Q199" s="303"/>
      <c r="R199" s="282" t="s">
        <v>60</v>
      </c>
      <c r="S199" s="283"/>
      <c r="T199" s="283"/>
      <c r="U199" s="284"/>
      <c r="V199" s="54"/>
      <c r="W199" s="285" t="s">
        <v>66</v>
      </c>
      <c r="X199" s="286"/>
      <c r="Y199" s="287" t="s">
        <v>67</v>
      </c>
      <c r="Z199" s="288"/>
      <c r="AA199" s="289"/>
      <c r="AB199" s="65" t="s">
        <v>68</v>
      </c>
      <c r="AC199" s="66"/>
      <c r="AD199" s="67"/>
      <c r="AE199" s="113"/>
      <c r="AF199" s="113"/>
      <c r="AG199" s="113"/>
      <c r="AI199" s="196"/>
      <c r="AJ199" s="237"/>
      <c r="AK199" s="237"/>
      <c r="AL199" s="188"/>
      <c r="AM199" s="7"/>
      <c r="AN199" s="8"/>
      <c r="AO199" s="47">
        <f>IF(AY193="","",AY193)</f>
      </c>
      <c r="AP199" s="43">
        <f t="shared" si="38"/>
      </c>
      <c r="AQ199" s="48">
        <f>IF(AW193="","",AW193)</f>
      </c>
      <c r="AR199" s="346">
        <f>IF(AT196="","",AT196)</f>
      </c>
      <c r="AS199" s="9">
        <f>IF(AY196="","",AY196)</f>
      </c>
      <c r="AT199" s="41">
        <f t="shared" si="39"/>
      </c>
      <c r="AU199" s="48">
        <f>IF(AW196="","",AW196)</f>
      </c>
      <c r="AV199" s="346">
        <f>IF(AX196="","",AX196)</f>
      </c>
      <c r="AW199" s="349"/>
      <c r="AX199" s="350"/>
      <c r="AY199" s="350"/>
      <c r="AZ199" s="351"/>
      <c r="BA199" s="159"/>
      <c r="BB199" s="41">
        <f t="shared" si="37"/>
      </c>
      <c r="BC199" s="166"/>
      <c r="BD199" s="353"/>
      <c r="BE199" s="35">
        <f>BJ198</f>
        <v>0</v>
      </c>
      <c r="BF199" s="36" t="s">
        <v>102</v>
      </c>
      <c r="BG199" s="36">
        <f>BK198</f>
        <v>3</v>
      </c>
      <c r="BH199" s="37" t="s">
        <v>70</v>
      </c>
      <c r="BI199" s="135"/>
      <c r="BJ199" s="75"/>
      <c r="BK199" s="76"/>
      <c r="BL199" s="75"/>
      <c r="BM199" s="76"/>
      <c r="BN199" s="77"/>
      <c r="BO199" s="76"/>
      <c r="BP199" s="76"/>
      <c r="BQ199" s="77"/>
      <c r="BR199" s="54"/>
      <c r="BS199" s="54"/>
      <c r="BT199" s="54"/>
      <c r="BU199" s="54"/>
      <c r="BV199" s="57"/>
      <c r="BW199" s="57"/>
      <c r="BX199" s="57"/>
      <c r="BY199" s="57"/>
      <c r="BZ199" s="57"/>
      <c r="CA199" s="57"/>
      <c r="CB199" s="57"/>
    </row>
    <row r="200" spans="1:80" ht="9" customHeight="1" thickBot="1">
      <c r="A200" s="258"/>
      <c r="B200" s="259"/>
      <c r="C200" s="260"/>
      <c r="D200" s="299"/>
      <c r="E200" s="300"/>
      <c r="F200" s="290" t="str">
        <f>D202</f>
        <v>石川久志</v>
      </c>
      <c r="G200" s="291"/>
      <c r="H200" s="291"/>
      <c r="I200" s="292"/>
      <c r="J200" s="293" t="str">
        <f>D205</f>
        <v>武村敏生</v>
      </c>
      <c r="K200" s="291"/>
      <c r="L200" s="291"/>
      <c r="M200" s="292"/>
      <c r="N200" s="293" t="str">
        <f>D208</f>
        <v>猪川祐真</v>
      </c>
      <c r="O200" s="291"/>
      <c r="P200" s="291"/>
      <c r="Q200" s="292"/>
      <c r="R200" s="294" t="s">
        <v>61</v>
      </c>
      <c r="S200" s="295"/>
      <c r="T200" s="295"/>
      <c r="U200" s="296"/>
      <c r="V200" s="54"/>
      <c r="W200" s="62" t="s">
        <v>69</v>
      </c>
      <c r="X200" s="63" t="s">
        <v>70</v>
      </c>
      <c r="Y200" s="62" t="s">
        <v>40</v>
      </c>
      <c r="Z200" s="63" t="s">
        <v>71</v>
      </c>
      <c r="AA200" s="64" t="s">
        <v>72</v>
      </c>
      <c r="AB200" s="63" t="s">
        <v>103</v>
      </c>
      <c r="AC200" s="63" t="s">
        <v>71</v>
      </c>
      <c r="AD200" s="64" t="s">
        <v>72</v>
      </c>
      <c r="AE200" s="113"/>
      <c r="AF200" s="113"/>
      <c r="AG200" s="113"/>
      <c r="AI200" s="196"/>
      <c r="AJ200" s="237"/>
      <c r="AK200" s="237"/>
      <c r="AL200" s="188"/>
      <c r="AM200" s="20" t="s">
        <v>327</v>
      </c>
      <c r="AN200" s="28" t="s">
        <v>341</v>
      </c>
      <c r="AO200" s="44">
        <f>IF(BC191="","",BC191)</f>
        <v>20</v>
      </c>
      <c r="AP200" s="41" t="str">
        <f t="shared" si="38"/>
        <v>-</v>
      </c>
      <c r="AQ200" s="45">
        <f>IF(BA191="","",BA191)</f>
        <v>22</v>
      </c>
      <c r="AR200" s="334" t="str">
        <f>IF(BD191="","",IF(BD191="○","×",IF(BD191="×","○")))</f>
        <v>×</v>
      </c>
      <c r="AS200" s="4">
        <f>IF(BC194="","",BC194)</f>
        <v>21</v>
      </c>
      <c r="AT200" s="46" t="str">
        <f t="shared" si="39"/>
        <v>-</v>
      </c>
      <c r="AU200" s="45">
        <f>IF(BA194="","",BA194)</f>
        <v>11</v>
      </c>
      <c r="AV200" s="334" t="str">
        <f>IF(BD194="","",IF(BD194="○","×",IF(BD194="×","○")))</f>
        <v>○</v>
      </c>
      <c r="AW200" s="30">
        <f>IF(BC197="","",BC197)</f>
        <v>21</v>
      </c>
      <c r="AX200" s="41" t="str">
        <f>IF(AW200="","","-")</f>
        <v>-</v>
      </c>
      <c r="AY200" s="49">
        <f>IF(BA197="","",BA197)</f>
        <v>10</v>
      </c>
      <c r="AZ200" s="334" t="str">
        <f>IF(BD197="","",IF(BD197="○","×",IF(BD197="×","○")))</f>
        <v>○</v>
      </c>
      <c r="BA200" s="337"/>
      <c r="BB200" s="338"/>
      <c r="BC200" s="338"/>
      <c r="BD200" s="339"/>
      <c r="BE200" s="328" t="s">
        <v>145</v>
      </c>
      <c r="BF200" s="329"/>
      <c r="BG200" s="329"/>
      <c r="BH200" s="330"/>
      <c r="BI200" s="135"/>
      <c r="BJ200" s="60"/>
      <c r="BK200" s="61"/>
      <c r="BL200" s="60"/>
      <c r="BM200" s="61"/>
      <c r="BN200" s="70"/>
      <c r="BO200" s="61"/>
      <c r="BP200" s="61"/>
      <c r="BQ200" s="70"/>
      <c r="BR200" s="54"/>
      <c r="BS200" s="54"/>
      <c r="BT200" s="54"/>
      <c r="BU200" s="54"/>
      <c r="BV200" s="57"/>
      <c r="BW200" s="57"/>
      <c r="BX200" s="57"/>
      <c r="BY200" s="57"/>
      <c r="BZ200" s="57"/>
      <c r="CA200" s="57"/>
      <c r="CB200" s="57"/>
    </row>
    <row r="201" spans="1:80" ht="9" customHeight="1">
      <c r="A201" s="258"/>
      <c r="B201" s="259"/>
      <c r="C201" s="260"/>
      <c r="D201" s="2" t="s">
        <v>213</v>
      </c>
      <c r="E201" s="125" t="s">
        <v>215</v>
      </c>
      <c r="F201" s="375"/>
      <c r="G201" s="376"/>
      <c r="H201" s="376"/>
      <c r="I201" s="377"/>
      <c r="J201" s="157">
        <v>21</v>
      </c>
      <c r="K201" s="5" t="str">
        <f>IF(J201="","","-")</f>
        <v>-</v>
      </c>
      <c r="L201" s="153">
        <v>16</v>
      </c>
      <c r="M201" s="366" t="str">
        <f>IF(J201&lt;&gt;"",IF(J201&gt;L201,IF(J202&gt;L202,"○",IF(J203&gt;L203,"○","×")),IF(J202&gt;L202,IF(J203&gt;L203,"○","×"),"×")),"")</f>
        <v>○</v>
      </c>
      <c r="N201" s="157">
        <v>21</v>
      </c>
      <c r="O201" s="6" t="str">
        <f aca="true" t="shared" si="40" ref="O201:O206">IF(N201="","","-")</f>
        <v>-</v>
      </c>
      <c r="P201" s="161">
        <v>8</v>
      </c>
      <c r="Q201" s="380" t="str">
        <f>IF(N201&lt;&gt;"",IF(N201&gt;P201,IF(N202&gt;P202,"○",IF(N203&gt;P203,"○","×")),IF(N202&gt;P202,IF(N203&gt;P203,"○","×"),"×")),"")</f>
        <v>○</v>
      </c>
      <c r="R201" s="273" t="s">
        <v>140</v>
      </c>
      <c r="S201" s="274"/>
      <c r="T201" s="274"/>
      <c r="U201" s="275"/>
      <c r="V201" s="135"/>
      <c r="W201" s="68"/>
      <c r="X201" s="69"/>
      <c r="Y201" s="60"/>
      <c r="Z201" s="61"/>
      <c r="AA201" s="70"/>
      <c r="AB201" s="69"/>
      <c r="AC201" s="69"/>
      <c r="AD201" s="71"/>
      <c r="AE201" s="113"/>
      <c r="AF201" s="113"/>
      <c r="AG201" s="113"/>
      <c r="AI201" s="196"/>
      <c r="AJ201" s="237"/>
      <c r="AK201" s="237"/>
      <c r="AL201" s="188"/>
      <c r="AM201" s="15" t="s">
        <v>328</v>
      </c>
      <c r="AN201" s="129" t="s">
        <v>341</v>
      </c>
      <c r="AO201" s="44">
        <f>IF(BC192="","",BC192)</f>
        <v>23</v>
      </c>
      <c r="AP201" s="41" t="str">
        <f t="shared" si="38"/>
        <v>-</v>
      </c>
      <c r="AQ201" s="45">
        <f>IF(BA192="","",BA192)</f>
        <v>21</v>
      </c>
      <c r="AR201" s="335" t="str">
        <f>IF(AT198="","",AT198)</f>
        <v>-</v>
      </c>
      <c r="AS201" s="4">
        <f>IF(BC195="","",BC195)</f>
        <v>21</v>
      </c>
      <c r="AT201" s="41" t="str">
        <f t="shared" si="39"/>
        <v>-</v>
      </c>
      <c r="AU201" s="45">
        <f>IF(BA195="","",BA195)</f>
        <v>15</v>
      </c>
      <c r="AV201" s="335">
        <f>IF(AX198="","",AX198)</f>
      </c>
      <c r="AW201" s="4">
        <f>IF(BC198="","",BC198)</f>
        <v>21</v>
      </c>
      <c r="AX201" s="41" t="str">
        <f>IF(AW201="","","-")</f>
        <v>-</v>
      </c>
      <c r="AY201" s="45">
        <f>IF(BA198="","",BA198)</f>
        <v>10</v>
      </c>
      <c r="AZ201" s="335" t="str">
        <f>IF(BB198="","",BB198)</f>
        <v>-</v>
      </c>
      <c r="BA201" s="340"/>
      <c r="BB201" s="341"/>
      <c r="BC201" s="341"/>
      <c r="BD201" s="342"/>
      <c r="BE201" s="331"/>
      <c r="BF201" s="332"/>
      <c r="BG201" s="332"/>
      <c r="BH201" s="333"/>
      <c r="BI201" s="135"/>
      <c r="BJ201" s="75">
        <f>COUNTIF(AO200:BD202,"○")</f>
        <v>2</v>
      </c>
      <c r="BK201" s="76">
        <f>COUNTIF(AO200:BD202,"×")</f>
        <v>1</v>
      </c>
      <c r="BL201" s="72">
        <f>(IF((AO200&gt;AQ200),1,0))+(IF((AO201&gt;AQ201),1,0))+(IF((AO202&gt;AQ202),1,0))+(IF((AS200&gt;AU200),1,0))+(IF((AS201&gt;AU201),1,0))+(IF((AS202&gt;AU202),1,0))+(IF((AW200&gt;AY200),1,0))+(IF((AW201&gt;AY201),1,0))+(IF((AW202&gt;AY202),1,0))+(IF((BA200&gt;BC200),1,0))+(IF((BA201&gt;BC201),1,0))+(IF((BA202&gt;BC202),1,0))</f>
        <v>5</v>
      </c>
      <c r="BM201" s="73">
        <f>(IF((AO200&lt;AQ200),1,0))+(IF((AO201&lt;AQ201),1,0))+(IF((AO202&lt;AQ202),1,0))+(IF((AS200&lt;AU200),1,0))+(IF((AS201&lt;AU201),1,0))+(IF((AS202&lt;AU202),1,0))+(IF((AW200&lt;AY200),1,0))+(IF((AW201&lt;AY201),1,0))+(IF((AW202&lt;AY202),1,0))+(IF((BA200&lt;BC200),1,0))+(IF((BA201&lt;BC201),1,0))+(IF((BA202&lt;BC202),1,0))</f>
        <v>2</v>
      </c>
      <c r="BN201" s="74">
        <f>BL201-BM201</f>
        <v>3</v>
      </c>
      <c r="BO201" s="76">
        <f>SUM(AO200:AO202,AS200:AS202,AW200:AW202,BA200:BA202)</f>
        <v>144</v>
      </c>
      <c r="BP201" s="76">
        <f>SUM(AQ200:AQ202,AU200:AU202,AY200:AY202,BC200:BC202)</f>
        <v>110</v>
      </c>
      <c r="BQ201" s="77">
        <f>BO201-BP201</f>
        <v>34</v>
      </c>
      <c r="BR201" s="54"/>
      <c r="BS201" s="54"/>
      <c r="BT201" s="54"/>
      <c r="BU201" s="54"/>
      <c r="BV201" s="57"/>
      <c r="BW201" s="57"/>
      <c r="BX201" s="57"/>
      <c r="BY201" s="57"/>
      <c r="BZ201" s="57"/>
      <c r="CA201" s="57"/>
      <c r="CB201" s="57"/>
    </row>
    <row r="202" spans="1:80" ht="9" customHeight="1" thickBot="1">
      <c r="A202" s="258"/>
      <c r="B202" s="259"/>
      <c r="C202" s="260"/>
      <c r="D202" s="2" t="s">
        <v>214</v>
      </c>
      <c r="E202" s="125" t="s">
        <v>216</v>
      </c>
      <c r="F202" s="378"/>
      <c r="G202" s="257"/>
      <c r="H202" s="257"/>
      <c r="I202" s="256"/>
      <c r="J202" s="157">
        <v>21</v>
      </c>
      <c r="K202" s="5" t="str">
        <f>IF(J202="","","-")</f>
        <v>-</v>
      </c>
      <c r="L202" s="155">
        <v>7</v>
      </c>
      <c r="M202" s="358"/>
      <c r="N202" s="157">
        <v>21</v>
      </c>
      <c r="O202" s="5" t="str">
        <f t="shared" si="40"/>
        <v>-</v>
      </c>
      <c r="P202" s="162">
        <v>5</v>
      </c>
      <c r="Q202" s="381"/>
      <c r="R202" s="248"/>
      <c r="S202" s="249"/>
      <c r="T202" s="249"/>
      <c r="U202" s="250"/>
      <c r="V202" s="135"/>
      <c r="W202" s="68">
        <f>COUNTIF(F201:Q203,"○")</f>
        <v>2</v>
      </c>
      <c r="X202" s="69">
        <f>COUNTIF(F201:Q203,"×")</f>
        <v>0</v>
      </c>
      <c r="Y202" s="72">
        <f>(IF((F201&gt;H201),1,0))+(IF((F202&gt;H202),1,0))+(IF((F203&gt;H203),1,0))+(IF((J201&gt;L201),1,0))+(IF((J202&gt;L202),1,0))+(IF((J203&gt;L203),1,0))+(IF((N201&gt;P201),1,0))+(IF((N202&gt;P202),1,0))+(IF((N203&gt;P203),1,0))</f>
        <v>4</v>
      </c>
      <c r="Z202" s="73">
        <f>(IF((F201&lt;H201),1,0))+(IF((F202&lt;H202),1,0))+(IF((F203&lt;H203),1,0))+(IF((J201&lt;L201),1,0))+(IF((J202&lt;L202),1,0))+(IF((J203&lt;L203),1,0))+(IF((N201&lt;P201),1,0))+(IF((N202&lt;P202),1,0))+(IF((N203&lt;P203),1,0))</f>
        <v>0</v>
      </c>
      <c r="AA202" s="74">
        <f>Y202-Z202</f>
        <v>4</v>
      </c>
      <c r="AB202" s="69">
        <f>SUM(F201:F203,J201:J203,N201:N203)</f>
        <v>84</v>
      </c>
      <c r="AC202" s="69">
        <f>SUM(H201:H203,L201:L203,P201:P203)</f>
        <v>36</v>
      </c>
      <c r="AD202" s="71">
        <f>AB202-AC202</f>
        <v>48</v>
      </c>
      <c r="AE202" s="113"/>
      <c r="AF202" s="113"/>
      <c r="AG202" s="113"/>
      <c r="AI202" s="196"/>
      <c r="AJ202" s="237"/>
      <c r="AK202" s="237"/>
      <c r="AL202" s="188"/>
      <c r="AM202" s="23"/>
      <c r="AN202" s="29"/>
      <c r="AO202" s="50">
        <f>IF(BC193="","",BC193)</f>
        <v>17</v>
      </c>
      <c r="AP202" s="51" t="str">
        <f t="shared" si="38"/>
        <v>-</v>
      </c>
      <c r="AQ202" s="52">
        <f>IF(BA193="","",BA193)</f>
        <v>21</v>
      </c>
      <c r="AR202" s="336">
        <f>IF(AT199="","",AT199)</f>
      </c>
      <c r="AS202" s="53">
        <f>IF(BC196="","",BC196)</f>
      </c>
      <c r="AT202" s="51">
        <f t="shared" si="39"/>
      </c>
      <c r="AU202" s="52">
        <f>IF(BA196="","",BA196)</f>
      </c>
      <c r="AV202" s="336">
        <f>IF(AX199="","",AX199)</f>
      </c>
      <c r="AW202" s="53">
        <f>IF(BC199="","",BC199)</f>
      </c>
      <c r="AX202" s="51">
        <f>IF(AW202="","","-")</f>
      </c>
      <c r="AY202" s="52">
        <f>IF(BA199="","",BA199)</f>
      </c>
      <c r="AZ202" s="336">
        <f>IF(BB199="","",BB199)</f>
      </c>
      <c r="BA202" s="343"/>
      <c r="BB202" s="344"/>
      <c r="BC202" s="344"/>
      <c r="BD202" s="345"/>
      <c r="BE202" s="38">
        <f>BJ201</f>
        <v>2</v>
      </c>
      <c r="BF202" s="39" t="s">
        <v>102</v>
      </c>
      <c r="BG202" s="39">
        <f>BK201</f>
        <v>1</v>
      </c>
      <c r="BH202" s="40" t="s">
        <v>70</v>
      </c>
      <c r="BI202" s="135"/>
      <c r="BJ202" s="83"/>
      <c r="BK202" s="84"/>
      <c r="BL202" s="83"/>
      <c r="BM202" s="84"/>
      <c r="BN202" s="85"/>
      <c r="BO202" s="84"/>
      <c r="BP202" s="84"/>
      <c r="BQ202" s="85"/>
      <c r="BR202" s="54"/>
      <c r="BS202" s="54"/>
      <c r="BT202" s="54"/>
      <c r="BU202" s="54"/>
      <c r="BV202" s="57"/>
      <c r="BW202" s="57"/>
      <c r="BX202" s="57"/>
      <c r="BY202" s="57"/>
      <c r="BZ202" s="57"/>
      <c r="CA202" s="57"/>
      <c r="CB202" s="57"/>
    </row>
    <row r="203" spans="1:80" ht="9" customHeight="1" thickBot="1">
      <c r="A203" s="258"/>
      <c r="B203" s="259"/>
      <c r="C203" s="260"/>
      <c r="D203" s="7"/>
      <c r="E203" s="122"/>
      <c r="F203" s="379"/>
      <c r="G203" s="280"/>
      <c r="H203" s="280"/>
      <c r="I203" s="281"/>
      <c r="J203" s="158"/>
      <c r="K203" s="5">
        <f>IF(J203="","","-")</f>
      </c>
      <c r="L203" s="156"/>
      <c r="M203" s="359"/>
      <c r="N203" s="159"/>
      <c r="O203" s="10">
        <f t="shared" si="40"/>
      </c>
      <c r="P203" s="156"/>
      <c r="Q203" s="382"/>
      <c r="R203" s="35">
        <f>W202</f>
        <v>2</v>
      </c>
      <c r="S203" s="36" t="s">
        <v>102</v>
      </c>
      <c r="T203" s="36">
        <f>X202</f>
        <v>0</v>
      </c>
      <c r="U203" s="37" t="s">
        <v>70</v>
      </c>
      <c r="V203" s="136"/>
      <c r="W203" s="68"/>
      <c r="X203" s="69"/>
      <c r="Y203" s="75"/>
      <c r="Z203" s="76"/>
      <c r="AA203" s="77"/>
      <c r="AB203" s="69"/>
      <c r="AC203" s="69"/>
      <c r="AD203" s="71"/>
      <c r="AE203" s="113"/>
      <c r="AF203" s="113"/>
      <c r="AG203" s="113"/>
      <c r="AI203" s="196"/>
      <c r="AJ203" s="237"/>
      <c r="AK203" s="237"/>
      <c r="AL203" s="201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5"/>
      <c r="BK203" s="55"/>
      <c r="BL203" s="55"/>
      <c r="BM203" s="55"/>
      <c r="BN203" s="55"/>
      <c r="BO203" s="55"/>
      <c r="BP203" s="55"/>
      <c r="BQ203" s="54"/>
      <c r="BR203" s="54"/>
      <c r="BS203" s="54"/>
      <c r="BT203" s="54"/>
      <c r="BU203" s="54"/>
      <c r="BV203" s="57"/>
      <c r="BW203" s="57"/>
      <c r="BX203" s="57"/>
      <c r="BY203" s="57"/>
      <c r="BZ203" s="57"/>
      <c r="CA203" s="57"/>
      <c r="CB203" s="57"/>
    </row>
    <row r="204" spans="1:80" ht="9" customHeight="1">
      <c r="A204" s="258"/>
      <c r="B204" s="259"/>
      <c r="C204" s="260"/>
      <c r="D204" s="2" t="s">
        <v>217</v>
      </c>
      <c r="E204" s="126" t="s">
        <v>219</v>
      </c>
      <c r="F204" s="12">
        <f>IF(L201="","",L201)</f>
        <v>16</v>
      </c>
      <c r="G204" s="5" t="str">
        <f aca="true" t="shared" si="41" ref="G204:G209">IF(F204="","","-")</f>
        <v>-</v>
      </c>
      <c r="H204" s="13">
        <f>IF(J201="","",J201)</f>
        <v>21</v>
      </c>
      <c r="I204" s="276" t="str">
        <f>IF(M201="","",IF(M201="○","×",IF(M201="×","○")))</f>
        <v>×</v>
      </c>
      <c r="J204" s="269"/>
      <c r="K204" s="270"/>
      <c r="L204" s="270"/>
      <c r="M204" s="271"/>
      <c r="N204" s="160">
        <v>21</v>
      </c>
      <c r="O204" s="5" t="str">
        <f t="shared" si="40"/>
        <v>-</v>
      </c>
      <c r="P204" s="162">
        <v>13</v>
      </c>
      <c r="Q204" s="373" t="str">
        <f>IF(N204&lt;&gt;"",IF(N204&gt;P204,IF(N205&gt;P205,"○",IF(N206&gt;P206,"○","×")),IF(N205&gt;P205,IF(N206&gt;P206,"○","×"),"×")),"")</f>
        <v>○</v>
      </c>
      <c r="R204" s="252" t="s">
        <v>141</v>
      </c>
      <c r="S204" s="246"/>
      <c r="T204" s="246"/>
      <c r="U204" s="247"/>
      <c r="V204" s="135"/>
      <c r="W204" s="78"/>
      <c r="X204" s="79"/>
      <c r="Y204" s="60"/>
      <c r="Z204" s="61"/>
      <c r="AA204" s="70"/>
      <c r="AB204" s="79"/>
      <c r="AC204" s="79"/>
      <c r="AD204" s="80"/>
      <c r="AE204" s="113"/>
      <c r="AF204" s="113"/>
      <c r="AG204" s="113"/>
      <c r="AI204" s="196"/>
      <c r="AJ204" s="202"/>
      <c r="AK204" s="237"/>
      <c r="AL204" s="201"/>
      <c r="AM204" s="297" t="s">
        <v>33</v>
      </c>
      <c r="AN204" s="298"/>
      <c r="AO204" s="301" t="str">
        <f>AM206</f>
        <v>斉藤絵里</v>
      </c>
      <c r="AP204" s="302"/>
      <c r="AQ204" s="302"/>
      <c r="AR204" s="303"/>
      <c r="AS204" s="304" t="str">
        <f>AM209</f>
        <v>合田亜里砂</v>
      </c>
      <c r="AT204" s="302"/>
      <c r="AU204" s="302"/>
      <c r="AV204" s="303"/>
      <c r="AW204" s="304" t="str">
        <f>AM212</f>
        <v>小西陽子</v>
      </c>
      <c r="AX204" s="302"/>
      <c r="AY204" s="302"/>
      <c r="AZ204" s="303"/>
      <c r="BA204" s="304" t="str">
        <f>AM215</f>
        <v>和田梨華子</v>
      </c>
      <c r="BB204" s="302"/>
      <c r="BC204" s="302"/>
      <c r="BD204" s="372"/>
      <c r="BE204" s="282" t="s">
        <v>60</v>
      </c>
      <c r="BF204" s="283"/>
      <c r="BG204" s="283"/>
      <c r="BH204" s="284"/>
      <c r="BI204" s="54"/>
      <c r="BJ204" s="287" t="s">
        <v>66</v>
      </c>
      <c r="BK204" s="289"/>
      <c r="BL204" s="287" t="s">
        <v>67</v>
      </c>
      <c r="BM204" s="288"/>
      <c r="BN204" s="289"/>
      <c r="BO204" s="368" t="s">
        <v>68</v>
      </c>
      <c r="BP204" s="369"/>
      <c r="BQ204" s="370"/>
      <c r="BR204" s="54"/>
      <c r="BS204" s="54"/>
      <c r="BT204" s="54"/>
      <c r="BU204" s="54"/>
      <c r="BV204" s="57"/>
      <c r="BW204" s="57"/>
      <c r="BX204" s="57"/>
      <c r="BY204" s="57"/>
      <c r="BZ204" s="57"/>
      <c r="CA204" s="57"/>
      <c r="CB204" s="57"/>
    </row>
    <row r="205" spans="1:80" ht="9" customHeight="1" thickBot="1">
      <c r="A205" s="258"/>
      <c r="B205" s="259"/>
      <c r="C205" s="260"/>
      <c r="D205" s="2" t="s">
        <v>218</v>
      </c>
      <c r="E205" s="125" t="s">
        <v>219</v>
      </c>
      <c r="F205" s="15">
        <f>IF(L202="","",L202)</f>
        <v>7</v>
      </c>
      <c r="G205" s="5" t="str">
        <f t="shared" si="41"/>
        <v>-</v>
      </c>
      <c r="H205" s="13">
        <f>IF(J202="","",J202)</f>
        <v>21</v>
      </c>
      <c r="I205" s="277" t="str">
        <f>IF(K202="","",K202)</f>
        <v>-</v>
      </c>
      <c r="J205" s="272"/>
      <c r="K205" s="257"/>
      <c r="L205" s="257"/>
      <c r="M205" s="256"/>
      <c r="N205" s="160">
        <v>21</v>
      </c>
      <c r="O205" s="5" t="str">
        <f t="shared" si="40"/>
        <v>-</v>
      </c>
      <c r="P205" s="162">
        <v>8</v>
      </c>
      <c r="Q205" s="373"/>
      <c r="R205" s="248"/>
      <c r="S205" s="249"/>
      <c r="T205" s="249"/>
      <c r="U205" s="250"/>
      <c r="V205" s="135"/>
      <c r="W205" s="68">
        <f>COUNTIF(F204:Q206,"○")</f>
        <v>1</v>
      </c>
      <c r="X205" s="69">
        <f>COUNTIF(F204:Q206,"×")</f>
        <v>1</v>
      </c>
      <c r="Y205" s="72">
        <f>(IF((F204&gt;H204),1,0))+(IF((F205&gt;H205),1,0))+(IF((F206&gt;H206),1,0))+(IF((J204&gt;L204),1,0))+(IF((J205&gt;L205),1,0))+(IF((J206&gt;L206),1,0))+(IF((N204&gt;P204),1,0))+(IF((N205&gt;P205),1,0))+(IF((N206&gt;P206),1,0))</f>
        <v>2</v>
      </c>
      <c r="Z205" s="73">
        <f>(IF((F204&lt;H204),1,0))+(IF((F205&lt;H205),1,0))+(IF((F206&lt;H206),1,0))+(IF((J204&lt;L204),1,0))+(IF((J205&lt;L205),1,0))+(IF((J206&lt;L206),1,0))+(IF((N204&lt;P204),1,0))+(IF((N205&lt;P205),1,0))+(IF((N206&lt;P206),1,0))</f>
        <v>2</v>
      </c>
      <c r="AA205" s="74">
        <f>Y205-Z205</f>
        <v>0</v>
      </c>
      <c r="AB205" s="69">
        <f>SUM(F204:F206,J204:J206,N204:N206)</f>
        <v>65</v>
      </c>
      <c r="AC205" s="69">
        <f>SUM(H204:H206,L204:L206,P204:P206)</f>
        <v>63</v>
      </c>
      <c r="AD205" s="71">
        <f>AB205-AC205</f>
        <v>2</v>
      </c>
      <c r="AE205" s="113"/>
      <c r="AF205" s="113"/>
      <c r="AG205" s="113"/>
      <c r="AI205" s="196"/>
      <c r="AJ205" s="237"/>
      <c r="AK205" s="237"/>
      <c r="AL205" s="201"/>
      <c r="AM205" s="299"/>
      <c r="AN205" s="300"/>
      <c r="AO205" s="290" t="str">
        <f>AM207</f>
        <v>脇真紀子</v>
      </c>
      <c r="AP205" s="291"/>
      <c r="AQ205" s="291"/>
      <c r="AR205" s="292"/>
      <c r="AS205" s="293" t="str">
        <f>AM210</f>
        <v>曽我部幸子</v>
      </c>
      <c r="AT205" s="291"/>
      <c r="AU205" s="291"/>
      <c r="AV205" s="292"/>
      <c r="AW205" s="293" t="str">
        <f>AM213</f>
        <v>清水涼子</v>
      </c>
      <c r="AX205" s="291"/>
      <c r="AY205" s="291"/>
      <c r="AZ205" s="292"/>
      <c r="BA205" s="293" t="str">
        <f>AM216</f>
        <v>白川由理</v>
      </c>
      <c r="BB205" s="291"/>
      <c r="BC205" s="291"/>
      <c r="BD205" s="371"/>
      <c r="BE205" s="294" t="s">
        <v>61</v>
      </c>
      <c r="BF205" s="295"/>
      <c r="BG205" s="295"/>
      <c r="BH205" s="296"/>
      <c r="BI205" s="54"/>
      <c r="BJ205" s="62" t="s">
        <v>69</v>
      </c>
      <c r="BK205" s="63" t="s">
        <v>70</v>
      </c>
      <c r="BL205" s="62" t="s">
        <v>40</v>
      </c>
      <c r="BM205" s="63" t="s">
        <v>71</v>
      </c>
      <c r="BN205" s="64" t="s">
        <v>72</v>
      </c>
      <c r="BO205" s="63" t="s">
        <v>103</v>
      </c>
      <c r="BP205" s="63" t="s">
        <v>71</v>
      </c>
      <c r="BQ205" s="64" t="s">
        <v>72</v>
      </c>
      <c r="BR205" s="54"/>
      <c r="BS205" s="54"/>
      <c r="BT205" s="54"/>
      <c r="BU205" s="54"/>
      <c r="BV205" s="57"/>
      <c r="BW205" s="57"/>
      <c r="BX205" s="57"/>
      <c r="BY205" s="57"/>
      <c r="BZ205" s="57"/>
      <c r="CA205" s="57"/>
      <c r="CB205" s="57"/>
    </row>
    <row r="206" spans="1:80" ht="9" customHeight="1">
      <c r="A206" s="258"/>
      <c r="B206" s="259"/>
      <c r="C206" s="260"/>
      <c r="D206" s="7"/>
      <c r="E206" s="123"/>
      <c r="F206" s="7">
        <f>IF(L203="","",L203)</f>
      </c>
      <c r="G206" s="5">
        <f t="shared" si="41"/>
      </c>
      <c r="H206" s="18">
        <f>IF(J203="","",J203)</f>
      </c>
      <c r="I206" s="278">
        <f>IF(K203="","",K203)</f>
      </c>
      <c r="J206" s="279"/>
      <c r="K206" s="280"/>
      <c r="L206" s="280"/>
      <c r="M206" s="281"/>
      <c r="N206" s="160"/>
      <c r="O206" s="5">
        <f t="shared" si="40"/>
      </c>
      <c r="P206" s="163"/>
      <c r="Q206" s="374"/>
      <c r="R206" s="35">
        <f>W205</f>
        <v>1</v>
      </c>
      <c r="S206" s="36" t="s">
        <v>102</v>
      </c>
      <c r="T206" s="36">
        <f>X205</f>
        <v>1</v>
      </c>
      <c r="U206" s="37" t="s">
        <v>70</v>
      </c>
      <c r="V206" s="136"/>
      <c r="W206" s="81"/>
      <c r="X206" s="82"/>
      <c r="Y206" s="83"/>
      <c r="Z206" s="84"/>
      <c r="AA206" s="85"/>
      <c r="AB206" s="82"/>
      <c r="AC206" s="82"/>
      <c r="AD206" s="86"/>
      <c r="AE206" s="113"/>
      <c r="AF206" s="113"/>
      <c r="AG206" s="113"/>
      <c r="AI206" s="196"/>
      <c r="AJ206" s="237"/>
      <c r="AK206" s="237"/>
      <c r="AL206" s="201"/>
      <c r="AM206" s="2" t="s">
        <v>329</v>
      </c>
      <c r="AN206" s="3" t="s">
        <v>251</v>
      </c>
      <c r="AO206" s="361"/>
      <c r="AP206" s="362"/>
      <c r="AQ206" s="362"/>
      <c r="AR206" s="363"/>
      <c r="AS206" s="157">
        <v>21</v>
      </c>
      <c r="AT206" s="41" t="str">
        <f>IF(AS206="","","-")</f>
        <v>-</v>
      </c>
      <c r="AU206" s="164">
        <v>12</v>
      </c>
      <c r="AV206" s="366" t="str">
        <f>IF(AS206&lt;&gt;"",IF(AS206&gt;AU206,IF(AS207&gt;AU207,"○",IF(AS208&gt;AU208,"○","×")),IF(AS207&gt;AU207,IF(AS208&gt;AU208,"○","×"),"×")),"")</f>
        <v>×</v>
      </c>
      <c r="AW206" s="157">
        <v>21</v>
      </c>
      <c r="AX206" s="42" t="str">
        <f aca="true" t="shared" si="42" ref="AX206:AX211">IF(AW206="","","-")</f>
        <v>-</v>
      </c>
      <c r="AY206" s="167">
        <v>16</v>
      </c>
      <c r="AZ206" s="366" t="str">
        <f>IF(AW206&lt;&gt;"",IF(AW206&gt;AY206,IF(AW207&gt;AY207,"○",IF(AW208&gt;AY208,"○","×")),IF(AW207&gt;AY207,IF(AW208&gt;AY208,"○","×"),"×")),"")</f>
        <v>○</v>
      </c>
      <c r="BA206" s="168">
        <v>21</v>
      </c>
      <c r="BB206" s="42" t="str">
        <f aca="true" t="shared" si="43" ref="BB206:BB214">IF(BA206="","","-")</f>
        <v>-</v>
      </c>
      <c r="BC206" s="164">
        <v>14</v>
      </c>
      <c r="BD206" s="367" t="str">
        <f>IF(BA206&lt;&gt;"",IF(BA206&gt;BC206,IF(BA207&gt;BC207,"○",IF(BA208&gt;BC208,"○","×")),IF(BA207&gt;BC207,IF(BA208&gt;BC208,"○","×"),"×")),"")</f>
        <v>○</v>
      </c>
      <c r="BE206" s="354" t="s">
        <v>145</v>
      </c>
      <c r="BF206" s="355"/>
      <c r="BG206" s="355"/>
      <c r="BH206" s="356"/>
      <c r="BI206" s="135"/>
      <c r="BJ206" s="75"/>
      <c r="BK206" s="76"/>
      <c r="BL206" s="60"/>
      <c r="BM206" s="61"/>
      <c r="BN206" s="70"/>
      <c r="BO206" s="76"/>
      <c r="BP206" s="76"/>
      <c r="BQ206" s="77"/>
      <c r="BR206" s="54"/>
      <c r="BS206" s="54"/>
      <c r="BT206" s="54"/>
      <c r="BU206" s="54"/>
      <c r="BV206" s="57"/>
      <c r="BW206" s="57"/>
      <c r="BX206" s="57"/>
      <c r="BY206" s="57"/>
      <c r="BZ206" s="57"/>
      <c r="CA206" s="57"/>
      <c r="CB206" s="57"/>
    </row>
    <row r="207" spans="1:80" ht="9" customHeight="1">
      <c r="A207" s="258"/>
      <c r="B207" s="259"/>
      <c r="C207" s="260"/>
      <c r="D207" s="20" t="s">
        <v>220</v>
      </c>
      <c r="E207" s="126" t="s">
        <v>222</v>
      </c>
      <c r="F207" s="20">
        <f>IF(P201="","",P201)</f>
        <v>8</v>
      </c>
      <c r="G207" s="19" t="str">
        <f t="shared" si="41"/>
        <v>-</v>
      </c>
      <c r="H207" s="22">
        <f>IF(N201="","",N201)</f>
        <v>21</v>
      </c>
      <c r="I207" s="276" t="str">
        <f>IF(Q201="","",IF(Q201="○","×",IF(Q201="×","○")))</f>
        <v>×</v>
      </c>
      <c r="J207" s="21">
        <f>IF(P204="","",P204)</f>
        <v>13</v>
      </c>
      <c r="K207" s="19" t="str">
        <f>IF(J207="","","-")</f>
        <v>-</v>
      </c>
      <c r="L207" s="22">
        <f>IF(N204="","",N204)</f>
        <v>21</v>
      </c>
      <c r="M207" s="276" t="str">
        <f>IF(Q204="","",IF(Q204="○","×",IF(Q204="×","○")))</f>
        <v>×</v>
      </c>
      <c r="N207" s="269"/>
      <c r="O207" s="270"/>
      <c r="P207" s="270"/>
      <c r="Q207" s="271"/>
      <c r="R207" s="252" t="s">
        <v>142</v>
      </c>
      <c r="S207" s="246"/>
      <c r="T207" s="246"/>
      <c r="U207" s="247"/>
      <c r="V207" s="135"/>
      <c r="W207" s="78"/>
      <c r="X207" s="79"/>
      <c r="Y207" s="60"/>
      <c r="Z207" s="61"/>
      <c r="AA207" s="70"/>
      <c r="AB207" s="79"/>
      <c r="AC207" s="79"/>
      <c r="AD207" s="80"/>
      <c r="AE207" s="113"/>
      <c r="AF207" s="113"/>
      <c r="AG207" s="113"/>
      <c r="AI207" s="196"/>
      <c r="AJ207" s="202"/>
      <c r="AK207" s="237"/>
      <c r="AL207" s="201"/>
      <c r="AM207" s="2" t="s">
        <v>99</v>
      </c>
      <c r="AN207" s="3" t="s">
        <v>251</v>
      </c>
      <c r="AO207" s="364"/>
      <c r="AP207" s="341"/>
      <c r="AQ207" s="341"/>
      <c r="AR207" s="348"/>
      <c r="AS207" s="157">
        <v>13</v>
      </c>
      <c r="AT207" s="41" t="str">
        <f>IF(AS207="","","-")</f>
        <v>-</v>
      </c>
      <c r="AU207" s="165">
        <v>21</v>
      </c>
      <c r="AV207" s="358"/>
      <c r="AW207" s="157">
        <v>18</v>
      </c>
      <c r="AX207" s="41" t="str">
        <f t="shared" si="42"/>
        <v>-</v>
      </c>
      <c r="AY207" s="164">
        <v>21</v>
      </c>
      <c r="AZ207" s="358"/>
      <c r="BA207" s="157">
        <v>22</v>
      </c>
      <c r="BB207" s="41" t="str">
        <f t="shared" si="43"/>
        <v>-</v>
      </c>
      <c r="BC207" s="164">
        <v>20</v>
      </c>
      <c r="BD207" s="352"/>
      <c r="BE207" s="331"/>
      <c r="BF207" s="332"/>
      <c r="BG207" s="332"/>
      <c r="BH207" s="333"/>
      <c r="BI207" s="135"/>
      <c r="BJ207" s="75">
        <f>COUNTIF(AO206:BD208,"○")</f>
        <v>2</v>
      </c>
      <c r="BK207" s="76">
        <f>COUNTIF(AO206:BD208,"×")</f>
        <v>1</v>
      </c>
      <c r="BL207" s="72">
        <f>(IF((AO206&gt;AQ206),1,0))+(IF((AO207&gt;AQ207),1,0))+(IF((AO208&gt;AQ208),1,0))+(IF((AS206&gt;AU206),1,0))+(IF((AS207&gt;AU207),1,0))+(IF((AS208&gt;AU208),1,0))+(IF((AW206&gt;AY206),1,0))+(IF((AW207&gt;AY207),1,0))+(IF((AW208&gt;AY208),1,0))+(IF((BA206&gt;BC206),1,0))+(IF((BA207&gt;BC207),1,0))+(IF((BA208&gt;BC208),1,0))</f>
        <v>5</v>
      </c>
      <c r="BM207" s="73">
        <f>(IF((AO206&lt;AQ206),1,0))+(IF((AO207&lt;AQ207),1,0))+(IF((AO208&lt;AQ208),1,0))+(IF((AS206&lt;AU206),1,0))+(IF((AS207&lt;AU207),1,0))+(IF((AS208&lt;AU208),1,0))+(IF((AW206&lt;AY206),1,0))+(IF((AW207&lt;AY207),1,0))+(IF((AW208&lt;AY208),1,0))+(IF((BA206&lt;BC206),1,0))+(IF((BA207&lt;BC207),1,0))+(IF((BA208&lt;BC208),1,0))</f>
        <v>3</v>
      </c>
      <c r="BN207" s="74">
        <f>BL207-BM207</f>
        <v>2</v>
      </c>
      <c r="BO207" s="76">
        <f>SUM(AO206:AO208,AS206:AS208,AW206:AW208,BA206:BA208)</f>
        <v>154</v>
      </c>
      <c r="BP207" s="76">
        <f>SUM(AQ206:AQ208,AU206:AU208,AY206:AY208,BC206:BC208)</f>
        <v>142</v>
      </c>
      <c r="BQ207" s="77">
        <f>BO207-BP207</f>
        <v>12</v>
      </c>
      <c r="BR207" s="54"/>
      <c r="BS207" s="54"/>
      <c r="BT207" s="54"/>
      <c r="BU207" s="54"/>
      <c r="BV207" s="57"/>
      <c r="BW207" s="57"/>
      <c r="BX207" s="57"/>
      <c r="BY207" s="57"/>
      <c r="BZ207" s="57"/>
      <c r="CA207" s="57"/>
      <c r="CB207" s="57"/>
    </row>
    <row r="208" spans="1:80" ht="9" customHeight="1">
      <c r="A208" s="258"/>
      <c r="B208" s="259"/>
      <c r="C208" s="260"/>
      <c r="D208" s="15" t="s">
        <v>221</v>
      </c>
      <c r="E208" s="125" t="s">
        <v>222</v>
      </c>
      <c r="F208" s="15">
        <f>IF(P202="","",P202)</f>
        <v>5</v>
      </c>
      <c r="G208" s="5" t="str">
        <f t="shared" si="41"/>
        <v>-</v>
      </c>
      <c r="H208" s="13">
        <f>IF(N202="","",N202)</f>
        <v>21</v>
      </c>
      <c r="I208" s="277">
        <f>IF(K205="","",K205)</f>
      </c>
      <c r="J208" s="16">
        <f>IF(P205="","",P205)</f>
        <v>8</v>
      </c>
      <c r="K208" s="5" t="str">
        <f>IF(J208="","","-")</f>
        <v>-</v>
      </c>
      <c r="L208" s="13">
        <f>IF(N205="","",N205)</f>
        <v>21</v>
      </c>
      <c r="M208" s="277" t="str">
        <f>IF(O205="","",O205)</f>
        <v>-</v>
      </c>
      <c r="N208" s="272"/>
      <c r="O208" s="257"/>
      <c r="P208" s="257"/>
      <c r="Q208" s="256"/>
      <c r="R208" s="248"/>
      <c r="S208" s="249"/>
      <c r="T208" s="249"/>
      <c r="U208" s="250"/>
      <c r="V208" s="135"/>
      <c r="W208" s="68">
        <f>COUNTIF(F207:Q209,"○")</f>
        <v>0</v>
      </c>
      <c r="X208" s="69">
        <f>COUNTIF(F207:Q209,"×")</f>
        <v>2</v>
      </c>
      <c r="Y208" s="72">
        <f>(IF((F207&gt;H207),1,0))+(IF((F208&gt;H208),1,0))+(IF((F209&gt;H209),1,0))+(IF((J207&gt;L207),1,0))+(IF((J208&gt;L208),1,0))+(IF((J209&gt;L209),1,0))+(IF((N207&gt;P207),1,0))+(IF((N208&gt;P208),1,0))+(IF((N209&gt;P209),1,0))</f>
        <v>0</v>
      </c>
      <c r="Z208" s="73">
        <f>(IF((F207&lt;H207),1,0))+(IF((F208&lt;H208),1,0))+(IF((F209&lt;H209),1,0))+(IF((J207&lt;L207),1,0))+(IF((J208&lt;L208),1,0))+(IF((J209&lt;L209),1,0))+(IF((N207&lt;P207),1,0))+(IF((N208&lt;P208),1,0))+(IF((N209&lt;P209),1,0))</f>
        <v>4</v>
      </c>
      <c r="AA208" s="74">
        <f>Y208-Z208</f>
        <v>-4</v>
      </c>
      <c r="AB208" s="69">
        <f>SUM(F207:F209,J207:J209,N207:N209)</f>
        <v>34</v>
      </c>
      <c r="AC208" s="69">
        <f>SUM(H207:H209,L207:L209,P207:P209)</f>
        <v>84</v>
      </c>
      <c r="AD208" s="71">
        <f>AB208-AC208</f>
        <v>-50</v>
      </c>
      <c r="AE208" s="113"/>
      <c r="AF208" s="113"/>
      <c r="AG208" s="113"/>
      <c r="AI208" s="196"/>
      <c r="AJ208" s="202"/>
      <c r="AK208" s="202"/>
      <c r="AL208" s="201"/>
      <c r="AM208" s="7"/>
      <c r="AN208" s="8"/>
      <c r="AO208" s="365"/>
      <c r="AP208" s="350"/>
      <c r="AQ208" s="350"/>
      <c r="AR208" s="351"/>
      <c r="AS208" s="159">
        <v>17</v>
      </c>
      <c r="AT208" s="41" t="str">
        <f>IF(AS208="","","-")</f>
        <v>-</v>
      </c>
      <c r="AU208" s="166">
        <v>21</v>
      </c>
      <c r="AV208" s="359"/>
      <c r="AW208" s="159">
        <v>21</v>
      </c>
      <c r="AX208" s="43" t="str">
        <f t="shared" si="42"/>
        <v>-</v>
      </c>
      <c r="AY208" s="166">
        <v>17</v>
      </c>
      <c r="AZ208" s="358"/>
      <c r="BA208" s="159"/>
      <c r="BB208" s="43">
        <f t="shared" si="43"/>
      </c>
      <c r="BC208" s="166"/>
      <c r="BD208" s="352"/>
      <c r="BE208" s="35">
        <f>BJ207</f>
        <v>2</v>
      </c>
      <c r="BF208" s="36" t="s">
        <v>102</v>
      </c>
      <c r="BG208" s="36">
        <f>BK207</f>
        <v>1</v>
      </c>
      <c r="BH208" s="37" t="s">
        <v>70</v>
      </c>
      <c r="BI208" s="135"/>
      <c r="BJ208" s="75"/>
      <c r="BK208" s="76"/>
      <c r="BL208" s="75"/>
      <c r="BM208" s="76"/>
      <c r="BN208" s="77"/>
      <c r="BO208" s="76"/>
      <c r="BP208" s="76"/>
      <c r="BQ208" s="77"/>
      <c r="BR208" s="54"/>
      <c r="BS208" s="54"/>
      <c r="BT208" s="54"/>
      <c r="BU208" s="54"/>
      <c r="BV208" s="57"/>
      <c r="BW208" s="57"/>
      <c r="BX208" s="57"/>
      <c r="BY208" s="57"/>
      <c r="BZ208" s="57"/>
      <c r="CA208" s="57"/>
      <c r="CB208" s="57"/>
    </row>
    <row r="209" spans="1:80" ht="9" customHeight="1" thickBot="1">
      <c r="A209" s="258"/>
      <c r="B209" s="259"/>
      <c r="C209" s="260"/>
      <c r="D209" s="23"/>
      <c r="E209" s="124"/>
      <c r="F209" s="23">
        <f>IF(P203="","",P203)</f>
      </c>
      <c r="G209" s="25">
        <f t="shared" si="41"/>
      </c>
      <c r="H209" s="26">
        <f>IF(N203="","",N203)</f>
      </c>
      <c r="I209" s="292">
        <f>IF(K206="","",K206)</f>
      </c>
      <c r="J209" s="27">
        <f>IF(P206="","",P206)</f>
      </c>
      <c r="K209" s="25">
        <f>IF(J209="","","-")</f>
      </c>
      <c r="L209" s="26">
        <f>IF(N206="","",N206)</f>
      </c>
      <c r="M209" s="292">
        <f>IF(O206="","",O206)</f>
      </c>
      <c r="N209" s="253"/>
      <c r="O209" s="254"/>
      <c r="P209" s="254"/>
      <c r="Q209" s="255"/>
      <c r="R209" s="38">
        <f>W208</f>
        <v>0</v>
      </c>
      <c r="S209" s="39" t="s">
        <v>102</v>
      </c>
      <c r="T209" s="39">
        <f>X208</f>
        <v>2</v>
      </c>
      <c r="U209" s="40" t="s">
        <v>70</v>
      </c>
      <c r="V209" s="136"/>
      <c r="W209" s="81"/>
      <c r="X209" s="82"/>
      <c r="Y209" s="83"/>
      <c r="Z209" s="84"/>
      <c r="AA209" s="85"/>
      <c r="AB209" s="82"/>
      <c r="AC209" s="82"/>
      <c r="AD209" s="86"/>
      <c r="AE209" s="113"/>
      <c r="AF209" s="113"/>
      <c r="AG209" s="113"/>
      <c r="AI209" s="196"/>
      <c r="AJ209" s="202"/>
      <c r="AK209" s="202"/>
      <c r="AL209" s="201"/>
      <c r="AM209" s="2" t="s">
        <v>330</v>
      </c>
      <c r="AN209" s="11" t="s">
        <v>342</v>
      </c>
      <c r="AO209" s="44">
        <f>IF(AU206="","",AU206)</f>
        <v>12</v>
      </c>
      <c r="AP209" s="41" t="str">
        <f aca="true" t="shared" si="44" ref="AP209:AP217">IF(AO209="","","-")</f>
        <v>-</v>
      </c>
      <c r="AQ209" s="45">
        <f>IF(AS206="","",AS206)</f>
        <v>21</v>
      </c>
      <c r="AR209" s="334" t="str">
        <f>IF(AV206="","",IF(AV206="○","×",IF(AV206="×","○")))</f>
        <v>○</v>
      </c>
      <c r="AS209" s="337"/>
      <c r="AT209" s="338"/>
      <c r="AU209" s="338"/>
      <c r="AV209" s="347"/>
      <c r="AW209" s="157">
        <v>21</v>
      </c>
      <c r="AX209" s="41" t="str">
        <f t="shared" si="42"/>
        <v>-</v>
      </c>
      <c r="AY209" s="164">
        <v>14</v>
      </c>
      <c r="AZ209" s="357" t="str">
        <f>IF(AW209&lt;&gt;"",IF(AW209&gt;AY209,IF(AW210&gt;AY210,"○",IF(AW211&gt;AY211,"○","×")),IF(AW210&gt;AY210,IF(AW211&gt;AY211,"○","×"),"×")),"")</f>
        <v>○</v>
      </c>
      <c r="BA209" s="157">
        <v>21</v>
      </c>
      <c r="BB209" s="41" t="str">
        <f t="shared" si="43"/>
        <v>-</v>
      </c>
      <c r="BC209" s="164">
        <v>15</v>
      </c>
      <c r="BD209" s="360" t="str">
        <f>IF(BA209&lt;&gt;"",IF(BA209&gt;BC209,IF(BA210&gt;BC210,"○",IF(BA211&gt;BC211,"○","×")),IF(BA210&gt;BC210,IF(BA211&gt;BC211,"○","×"),"×")),"")</f>
        <v>○</v>
      </c>
      <c r="BE209" s="328" t="s">
        <v>146</v>
      </c>
      <c r="BF209" s="329"/>
      <c r="BG209" s="329"/>
      <c r="BH209" s="330"/>
      <c r="BI209" s="135"/>
      <c r="BJ209" s="60"/>
      <c r="BK209" s="61"/>
      <c r="BL209" s="60"/>
      <c r="BM209" s="61"/>
      <c r="BN209" s="70"/>
      <c r="BO209" s="61"/>
      <c r="BP209" s="61"/>
      <c r="BQ209" s="70"/>
      <c r="BR209" s="54"/>
      <c r="BS209" s="54"/>
      <c r="BT209" s="54"/>
      <c r="BU209" s="54"/>
      <c r="BV209" s="57"/>
      <c r="BW209" s="57"/>
      <c r="BX209" s="57"/>
      <c r="BY209" s="57"/>
      <c r="BZ209" s="57"/>
      <c r="CA209" s="57"/>
      <c r="CB209" s="57"/>
    </row>
    <row r="210" spans="1:80" ht="9" customHeight="1" thickBot="1">
      <c r="A210" s="258"/>
      <c r="B210" s="259"/>
      <c r="C210" s="260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I210" s="196"/>
      <c r="AJ210" s="202"/>
      <c r="AK210" s="202"/>
      <c r="AL210" s="201"/>
      <c r="AM210" s="2" t="s">
        <v>331</v>
      </c>
      <c r="AN210" s="3" t="s">
        <v>344</v>
      </c>
      <c r="AO210" s="44">
        <f>IF(AU207="","",AU207)</f>
        <v>21</v>
      </c>
      <c r="AP210" s="41" t="str">
        <f t="shared" si="44"/>
        <v>-</v>
      </c>
      <c r="AQ210" s="45">
        <f>IF(AS207="","",AS207)</f>
        <v>13</v>
      </c>
      <c r="AR210" s="335" t="str">
        <f>IF(AT207="","",AT207)</f>
        <v>-</v>
      </c>
      <c r="AS210" s="340"/>
      <c r="AT210" s="341"/>
      <c r="AU210" s="341"/>
      <c r="AV210" s="348"/>
      <c r="AW210" s="157">
        <v>21</v>
      </c>
      <c r="AX210" s="41" t="str">
        <f t="shared" si="42"/>
        <v>-</v>
      </c>
      <c r="AY210" s="164">
        <v>14</v>
      </c>
      <c r="AZ210" s="358"/>
      <c r="BA210" s="157">
        <v>21</v>
      </c>
      <c r="BB210" s="41" t="str">
        <f t="shared" si="43"/>
        <v>-</v>
      </c>
      <c r="BC210" s="164">
        <v>14</v>
      </c>
      <c r="BD210" s="352"/>
      <c r="BE210" s="331"/>
      <c r="BF210" s="332"/>
      <c r="BG210" s="332"/>
      <c r="BH210" s="333"/>
      <c r="BI210" s="135"/>
      <c r="BJ210" s="75">
        <f>COUNTIF(AO209:BD211,"○")</f>
        <v>3</v>
      </c>
      <c r="BK210" s="76">
        <f>COUNTIF(AO209:BD211,"×")</f>
        <v>0</v>
      </c>
      <c r="BL210" s="72">
        <f>(IF((AO209&gt;AQ209),1,0))+(IF((AO210&gt;AQ210),1,0))+(IF((AO211&gt;AQ211),1,0))+(IF((AS209&gt;AU209),1,0))+(IF((AS210&gt;AU210),1,0))+(IF((AS211&gt;AU211),1,0))+(IF((AW209&gt;AY209),1,0))+(IF((AW210&gt;AY210),1,0))+(IF((AW211&gt;AY211),1,0))+(IF((BA209&gt;BC209),1,0))+(IF((BA210&gt;BC210),1,0))+(IF((BA211&gt;BC211),1,0))</f>
        <v>6</v>
      </c>
      <c r="BM210" s="73">
        <f>(IF((AO209&lt;AQ209),1,0))+(IF((AO210&lt;AQ210),1,0))+(IF((AO211&lt;AQ211),1,0))+(IF((AS209&lt;AU209),1,0))+(IF((AS210&lt;AU210),1,0))+(IF((AS211&lt;AU211),1,0))+(IF((AW209&lt;AY209),1,0))+(IF((AW210&lt;AY210),1,0))+(IF((AW211&lt;AY211),1,0))+(IF((BA209&lt;BC209),1,0))+(IF((BA210&lt;BC210),1,0))+(IF((BA211&lt;BC211),1,0))</f>
        <v>1</v>
      </c>
      <c r="BN210" s="74">
        <f>BL210-BM210</f>
        <v>5</v>
      </c>
      <c r="BO210" s="76">
        <f>SUM(AO209:AO211,AS209:AS211,AW209:AW211,BA209:BA211)</f>
        <v>138</v>
      </c>
      <c r="BP210" s="76">
        <f>SUM(AQ209:AQ211,AU209:AU211,AY209:AY211,BC209:BC211)</f>
        <v>108</v>
      </c>
      <c r="BQ210" s="77">
        <f>BO210-BP210</f>
        <v>30</v>
      </c>
      <c r="BR210" s="54"/>
      <c r="BS210" s="54"/>
      <c r="BT210" s="54"/>
      <c r="BU210" s="54"/>
      <c r="BV210" s="57"/>
      <c r="BW210" s="57"/>
      <c r="BX210" s="57"/>
      <c r="BY210" s="57"/>
      <c r="BZ210" s="57"/>
      <c r="CA210" s="57"/>
      <c r="CB210" s="57"/>
    </row>
    <row r="211" spans="1:80" ht="9" customHeight="1">
      <c r="A211" s="258"/>
      <c r="B211" s="259"/>
      <c r="C211" s="260"/>
      <c r="D211" s="297" t="s">
        <v>54</v>
      </c>
      <c r="E211" s="298"/>
      <c r="F211" s="301" t="str">
        <f>D213</f>
        <v>吉岡憲吾</v>
      </c>
      <c r="G211" s="302"/>
      <c r="H211" s="302"/>
      <c r="I211" s="303"/>
      <c r="J211" s="304" t="str">
        <f>D216</f>
        <v>白田裕士</v>
      </c>
      <c r="K211" s="302"/>
      <c r="L211" s="302"/>
      <c r="M211" s="303"/>
      <c r="N211" s="304" t="str">
        <f>D219</f>
        <v>金無和也</v>
      </c>
      <c r="O211" s="302"/>
      <c r="P211" s="302"/>
      <c r="Q211" s="303"/>
      <c r="R211" s="282" t="s">
        <v>60</v>
      </c>
      <c r="S211" s="283"/>
      <c r="T211" s="283"/>
      <c r="U211" s="284"/>
      <c r="V211" s="54"/>
      <c r="W211" s="285" t="s">
        <v>66</v>
      </c>
      <c r="X211" s="286"/>
      <c r="Y211" s="287" t="s">
        <v>67</v>
      </c>
      <c r="Z211" s="288"/>
      <c r="AA211" s="289"/>
      <c r="AB211" s="65" t="s">
        <v>68</v>
      </c>
      <c r="AC211" s="66"/>
      <c r="AD211" s="67"/>
      <c r="AE211" s="113"/>
      <c r="AF211" s="113"/>
      <c r="AG211" s="113"/>
      <c r="AI211" s="196"/>
      <c r="AJ211" s="202"/>
      <c r="AK211" s="202"/>
      <c r="AL211" s="201"/>
      <c r="AM211" s="7"/>
      <c r="AN211" s="17"/>
      <c r="AO211" s="47">
        <f>IF(AU208="","",AU208)</f>
        <v>21</v>
      </c>
      <c r="AP211" s="41" t="str">
        <f t="shared" si="44"/>
        <v>-</v>
      </c>
      <c r="AQ211" s="48">
        <f>IF(AS208="","",AS208)</f>
        <v>17</v>
      </c>
      <c r="AR211" s="346" t="str">
        <f>IF(AT208="","",AT208)</f>
        <v>-</v>
      </c>
      <c r="AS211" s="349"/>
      <c r="AT211" s="350"/>
      <c r="AU211" s="350"/>
      <c r="AV211" s="351"/>
      <c r="AW211" s="159"/>
      <c r="AX211" s="41">
        <f t="shared" si="42"/>
      </c>
      <c r="AY211" s="166"/>
      <c r="AZ211" s="359"/>
      <c r="BA211" s="159"/>
      <c r="BB211" s="43">
        <f t="shared" si="43"/>
      </c>
      <c r="BC211" s="166"/>
      <c r="BD211" s="353"/>
      <c r="BE211" s="35">
        <f>BJ210</f>
        <v>3</v>
      </c>
      <c r="BF211" s="36" t="s">
        <v>102</v>
      </c>
      <c r="BG211" s="36">
        <f>BK210</f>
        <v>0</v>
      </c>
      <c r="BH211" s="37" t="s">
        <v>70</v>
      </c>
      <c r="BI211" s="135"/>
      <c r="BJ211" s="83"/>
      <c r="BK211" s="84"/>
      <c r="BL211" s="83"/>
      <c r="BM211" s="84"/>
      <c r="BN211" s="85"/>
      <c r="BO211" s="84"/>
      <c r="BP211" s="84"/>
      <c r="BQ211" s="85"/>
      <c r="BR211" s="54"/>
      <c r="BS211" s="54"/>
      <c r="BT211" s="54"/>
      <c r="BU211" s="54"/>
      <c r="BV211" s="57"/>
      <c r="BW211" s="57"/>
      <c r="BX211" s="57"/>
      <c r="BY211" s="57"/>
      <c r="BZ211" s="57"/>
      <c r="CA211" s="57"/>
      <c r="CB211" s="57"/>
    </row>
    <row r="212" spans="1:80" ht="9" customHeight="1" thickBot="1">
      <c r="A212" s="258"/>
      <c r="B212" s="259"/>
      <c r="C212" s="260"/>
      <c r="D212" s="299"/>
      <c r="E212" s="300"/>
      <c r="F212" s="290" t="str">
        <f>D214</f>
        <v>岸文哉</v>
      </c>
      <c r="G212" s="291"/>
      <c r="H212" s="291"/>
      <c r="I212" s="292"/>
      <c r="J212" s="293" t="str">
        <f>D217</f>
        <v>吉田一貴</v>
      </c>
      <c r="K212" s="291"/>
      <c r="L212" s="291"/>
      <c r="M212" s="292"/>
      <c r="N212" s="293" t="str">
        <f>D220</f>
        <v>赤出仁</v>
      </c>
      <c r="O212" s="291"/>
      <c r="P212" s="291"/>
      <c r="Q212" s="292"/>
      <c r="R212" s="294" t="s">
        <v>61</v>
      </c>
      <c r="S212" s="295"/>
      <c r="T212" s="295"/>
      <c r="U212" s="296"/>
      <c r="V212" s="54"/>
      <c r="W212" s="62" t="s">
        <v>69</v>
      </c>
      <c r="X212" s="63" t="s">
        <v>70</v>
      </c>
      <c r="Y212" s="62" t="s">
        <v>40</v>
      </c>
      <c r="Z212" s="63" t="s">
        <v>71</v>
      </c>
      <c r="AA212" s="64" t="s">
        <v>72</v>
      </c>
      <c r="AB212" s="63" t="s">
        <v>103</v>
      </c>
      <c r="AC212" s="63" t="s">
        <v>71</v>
      </c>
      <c r="AD212" s="64" t="s">
        <v>72</v>
      </c>
      <c r="AE212" s="113"/>
      <c r="AF212" s="113"/>
      <c r="AG212" s="113"/>
      <c r="AI212" s="196"/>
      <c r="AJ212" s="202"/>
      <c r="AK212" s="202"/>
      <c r="AL212" s="201"/>
      <c r="AM212" s="15" t="s">
        <v>332</v>
      </c>
      <c r="AN212" s="3" t="s">
        <v>204</v>
      </c>
      <c r="AO212" s="44">
        <f>IF(AY206="","",AY206)</f>
        <v>16</v>
      </c>
      <c r="AP212" s="46" t="str">
        <f t="shared" si="44"/>
        <v>-</v>
      </c>
      <c r="AQ212" s="45">
        <f>IF(AW206="","",AW206)</f>
        <v>21</v>
      </c>
      <c r="AR212" s="334" t="str">
        <f>IF(AZ206="","",IF(AZ206="○","×",IF(AZ206="×","○")))</f>
        <v>×</v>
      </c>
      <c r="AS212" s="4">
        <f>IF(AY209="","",AY209)</f>
        <v>14</v>
      </c>
      <c r="AT212" s="41" t="str">
        <f aca="true" t="shared" si="45" ref="AT212:AT217">IF(AS212="","","-")</f>
        <v>-</v>
      </c>
      <c r="AU212" s="45">
        <f>IF(AW209="","",AW209)</f>
        <v>21</v>
      </c>
      <c r="AV212" s="334" t="str">
        <f>IF(AZ209="","",IF(AZ209="○","×",IF(AZ209="×","○")))</f>
        <v>×</v>
      </c>
      <c r="AW212" s="337"/>
      <c r="AX212" s="338"/>
      <c r="AY212" s="338"/>
      <c r="AZ212" s="347"/>
      <c r="BA212" s="157">
        <v>15</v>
      </c>
      <c r="BB212" s="41" t="str">
        <f t="shared" si="43"/>
        <v>-</v>
      </c>
      <c r="BC212" s="164">
        <v>21</v>
      </c>
      <c r="BD212" s="352" t="str">
        <f>IF(BA212&lt;&gt;"",IF(BA212&gt;BC212,IF(BA213&gt;BC213,"○",IF(BA214&gt;BC214,"○","×")),IF(BA213&gt;BC213,IF(BA214&gt;BC214,"○","×"),"×")),"")</f>
        <v>×</v>
      </c>
      <c r="BE212" s="328" t="s">
        <v>404</v>
      </c>
      <c r="BF212" s="329"/>
      <c r="BG212" s="329"/>
      <c r="BH212" s="330"/>
      <c r="BI212" s="135"/>
      <c r="BJ212" s="75"/>
      <c r="BK212" s="76"/>
      <c r="BL212" s="75"/>
      <c r="BM212" s="76"/>
      <c r="BN212" s="77"/>
      <c r="BO212" s="76"/>
      <c r="BP212" s="76"/>
      <c r="BQ212" s="77"/>
      <c r="BR212" s="54"/>
      <c r="BS212" s="54"/>
      <c r="BT212" s="54"/>
      <c r="BU212" s="54"/>
      <c r="BV212" s="57"/>
      <c r="BW212" s="57"/>
      <c r="BX212" s="57"/>
      <c r="BY212" s="57"/>
      <c r="BZ212" s="57"/>
      <c r="CA212" s="57"/>
      <c r="CB212" s="57"/>
    </row>
    <row r="213" spans="1:80" ht="9" customHeight="1">
      <c r="A213" s="258"/>
      <c r="B213" s="259"/>
      <c r="C213" s="260"/>
      <c r="D213" s="2" t="s">
        <v>223</v>
      </c>
      <c r="E213" s="3" t="s">
        <v>222</v>
      </c>
      <c r="F213" s="375"/>
      <c r="G213" s="376"/>
      <c r="H213" s="376"/>
      <c r="I213" s="377"/>
      <c r="J213" s="157">
        <v>21</v>
      </c>
      <c r="K213" s="5" t="str">
        <f>IF(J213="","","-")</f>
        <v>-</v>
      </c>
      <c r="L213" s="153">
        <v>9</v>
      </c>
      <c r="M213" s="366" t="str">
        <f>IF(J213&lt;&gt;"",IF(J213&gt;L213,IF(J214&gt;L214,"○",IF(J215&gt;L215,"○","×")),IF(J214&gt;L214,IF(J215&gt;L215,"○","×"),"×")),"")</f>
        <v>○</v>
      </c>
      <c r="N213" s="157">
        <v>21</v>
      </c>
      <c r="O213" s="6" t="str">
        <f aca="true" t="shared" si="46" ref="O213:O218">IF(N213="","","-")</f>
        <v>-</v>
      </c>
      <c r="P213" s="161">
        <v>18</v>
      </c>
      <c r="Q213" s="380" t="str">
        <f>IF(N213&lt;&gt;"",IF(N213&gt;P213,IF(N214&gt;P214,"○",IF(N215&gt;P215,"○","×")),IF(N214&gt;P214,IF(N215&gt;P215,"○","×"),"×")),"")</f>
        <v>×</v>
      </c>
      <c r="R213" s="273" t="s">
        <v>141</v>
      </c>
      <c r="S213" s="274"/>
      <c r="T213" s="274"/>
      <c r="U213" s="275"/>
      <c r="V213" s="135"/>
      <c r="W213" s="68"/>
      <c r="X213" s="69"/>
      <c r="Y213" s="60"/>
      <c r="Z213" s="61"/>
      <c r="AA213" s="70"/>
      <c r="AB213" s="69"/>
      <c r="AC213" s="69"/>
      <c r="AD213" s="71"/>
      <c r="AE213" s="113"/>
      <c r="AF213" s="113"/>
      <c r="AG213" s="113"/>
      <c r="AI213" s="196"/>
      <c r="AJ213" s="202"/>
      <c r="AK213" s="202"/>
      <c r="AL213" s="201"/>
      <c r="AM213" s="15" t="s">
        <v>333</v>
      </c>
      <c r="AN213" s="3" t="s">
        <v>204</v>
      </c>
      <c r="AO213" s="44">
        <f>IF(AY207="","",AY207)</f>
        <v>21</v>
      </c>
      <c r="AP213" s="41" t="str">
        <f t="shared" si="44"/>
        <v>-</v>
      </c>
      <c r="AQ213" s="45">
        <f>IF(AW207="","",AW207)</f>
        <v>18</v>
      </c>
      <c r="AR213" s="335">
        <f>IF(AT210="","",AT210)</f>
      </c>
      <c r="AS213" s="4">
        <f>IF(AY210="","",AY210)</f>
        <v>14</v>
      </c>
      <c r="AT213" s="41" t="str">
        <f t="shared" si="45"/>
        <v>-</v>
      </c>
      <c r="AU213" s="45">
        <f>IF(AW210="","",AW210)</f>
        <v>21</v>
      </c>
      <c r="AV213" s="335" t="str">
        <f>IF(AX210="","",AX210)</f>
        <v>-</v>
      </c>
      <c r="AW213" s="340"/>
      <c r="AX213" s="341"/>
      <c r="AY213" s="341"/>
      <c r="AZ213" s="348"/>
      <c r="BA213" s="157">
        <v>19</v>
      </c>
      <c r="BB213" s="41" t="str">
        <f t="shared" si="43"/>
        <v>-</v>
      </c>
      <c r="BC213" s="164">
        <v>21</v>
      </c>
      <c r="BD213" s="352"/>
      <c r="BE213" s="331"/>
      <c r="BF213" s="332"/>
      <c r="BG213" s="332"/>
      <c r="BH213" s="333"/>
      <c r="BI213" s="135"/>
      <c r="BJ213" s="75">
        <f>COUNTIF(AO212:BD214,"○")</f>
        <v>0</v>
      </c>
      <c r="BK213" s="76">
        <f>COUNTIF(AO212:BD214,"×")</f>
        <v>3</v>
      </c>
      <c r="BL213" s="72">
        <f>(IF((AO212&gt;AQ212),1,0))+(IF((AO213&gt;AQ213),1,0))+(IF((AO214&gt;AQ214),1,0))+(IF((AS212&gt;AU212),1,0))+(IF((AS213&gt;AU213),1,0))+(IF((AS214&gt;AU214),1,0))+(IF((AW212&gt;AY212),1,0))+(IF((AW213&gt;AY213),1,0))+(IF((AW214&gt;AY214),1,0))+(IF((BA212&gt;BC212),1,0))+(IF((BA213&gt;BC213),1,0))+(IF((BA214&gt;BC214),1,0))</f>
        <v>1</v>
      </c>
      <c r="BM213" s="73">
        <f>(IF((AO212&lt;AQ212),1,0))+(IF((AO213&lt;AQ213),1,0))+(IF((AO214&lt;AQ214),1,0))+(IF((AS212&lt;AU212),1,0))+(IF((AS213&lt;AU213),1,0))+(IF((AS214&lt;AU214),1,0))+(IF((AW212&lt;AY212),1,0))+(IF((AW213&lt;AY213),1,0))+(IF((AW214&lt;AY214),1,0))+(IF((BA212&lt;BC212),1,0))+(IF((BA213&lt;BC213),1,0))+(IF((BA214&lt;BC214),1,0))</f>
        <v>6</v>
      </c>
      <c r="BN213" s="74">
        <f>BL213-BM213</f>
        <v>-5</v>
      </c>
      <c r="BO213" s="76">
        <f>SUM(AO212:AO214,AS212:AS214,AW212:AW214,BA212:BA214)</f>
        <v>116</v>
      </c>
      <c r="BP213" s="76">
        <f>SUM(AQ212:AQ214,AU212:AU214,AY212:AY214,BC212:BC214)</f>
        <v>144</v>
      </c>
      <c r="BQ213" s="77">
        <f>BO213-BP213</f>
        <v>-28</v>
      </c>
      <c r="BR213" s="54"/>
      <c r="BS213" s="54"/>
      <c r="BT213" s="54"/>
      <c r="BU213" s="54"/>
      <c r="BV213" s="57"/>
      <c r="BW213" s="57"/>
      <c r="BX213" s="57"/>
      <c r="BY213" s="57"/>
      <c r="BZ213" s="57"/>
      <c r="CA213" s="57"/>
      <c r="CB213" s="57"/>
    </row>
    <row r="214" spans="1:80" ht="9" customHeight="1">
      <c r="A214" s="258"/>
      <c r="B214" s="259"/>
      <c r="C214" s="260"/>
      <c r="D214" s="2" t="s">
        <v>224</v>
      </c>
      <c r="E214" s="3" t="s">
        <v>222</v>
      </c>
      <c r="F214" s="378"/>
      <c r="G214" s="257"/>
      <c r="H214" s="257"/>
      <c r="I214" s="256"/>
      <c r="J214" s="157">
        <v>21</v>
      </c>
      <c r="K214" s="5" t="str">
        <f>IF(J214="","","-")</f>
        <v>-</v>
      </c>
      <c r="L214" s="155">
        <v>16</v>
      </c>
      <c r="M214" s="358"/>
      <c r="N214" s="157">
        <v>14</v>
      </c>
      <c r="O214" s="5" t="str">
        <f t="shared" si="46"/>
        <v>-</v>
      </c>
      <c r="P214" s="162">
        <v>21</v>
      </c>
      <c r="Q214" s="381"/>
      <c r="R214" s="248"/>
      <c r="S214" s="249"/>
      <c r="T214" s="249"/>
      <c r="U214" s="250"/>
      <c r="V214" s="135"/>
      <c r="W214" s="68">
        <f>COUNTIF(F213:Q215,"○")</f>
        <v>1</v>
      </c>
      <c r="X214" s="69">
        <f>COUNTIF(F213:Q215,"×")</f>
        <v>1</v>
      </c>
      <c r="Y214" s="72">
        <f>(IF((F213&gt;H213),1,0))+(IF((F214&gt;H214),1,0))+(IF((F215&gt;H215),1,0))+(IF((J213&gt;L213),1,0))+(IF((J214&gt;L214),1,0))+(IF((J215&gt;L215),1,0))+(IF((N213&gt;P213),1,0))+(IF((N214&gt;P214),1,0))+(IF((N215&gt;P215),1,0))</f>
        <v>3</v>
      </c>
      <c r="Z214" s="73">
        <f>(IF((F213&lt;H213),1,0))+(IF((F214&lt;H214),1,0))+(IF((F215&lt;H215),1,0))+(IF((J213&lt;L213),1,0))+(IF((J214&lt;L214),1,0))+(IF((J215&lt;L215),1,0))+(IF((N213&lt;P213),1,0))+(IF((N214&lt;P214),1,0))+(IF((N215&lt;P215),1,0))</f>
        <v>2</v>
      </c>
      <c r="AA214" s="74">
        <f>Y214-Z214</f>
        <v>1</v>
      </c>
      <c r="AB214" s="69">
        <f>SUM(F213:F215,J213:J215,N213:N215)</f>
        <v>90</v>
      </c>
      <c r="AC214" s="69">
        <f>SUM(H213:H215,L213:L215,P213:P215)</f>
        <v>85</v>
      </c>
      <c r="AD214" s="71">
        <f>AB214-AC214</f>
        <v>5</v>
      </c>
      <c r="AE214" s="113"/>
      <c r="AF214" s="113"/>
      <c r="AG214" s="113"/>
      <c r="AI214" s="196"/>
      <c r="AJ214" s="202"/>
      <c r="AK214" s="202"/>
      <c r="AL214" s="201"/>
      <c r="AM214" s="7"/>
      <c r="AN214" s="8"/>
      <c r="AO214" s="47">
        <f>IF(AY208="","",AY208)</f>
        <v>17</v>
      </c>
      <c r="AP214" s="43" t="str">
        <f t="shared" si="44"/>
        <v>-</v>
      </c>
      <c r="AQ214" s="48">
        <f>IF(AW208="","",AW208)</f>
        <v>21</v>
      </c>
      <c r="AR214" s="346">
        <f>IF(AT211="","",AT211)</f>
      </c>
      <c r="AS214" s="9">
        <f>IF(AY211="","",AY211)</f>
      </c>
      <c r="AT214" s="41">
        <f t="shared" si="45"/>
      </c>
      <c r="AU214" s="48">
        <f>IF(AW211="","",AW211)</f>
      </c>
      <c r="AV214" s="346">
        <f>IF(AX211="","",AX211)</f>
      </c>
      <c r="AW214" s="349"/>
      <c r="AX214" s="350"/>
      <c r="AY214" s="350"/>
      <c r="AZ214" s="351"/>
      <c r="BA214" s="159"/>
      <c r="BB214" s="41">
        <f t="shared" si="43"/>
      </c>
      <c r="BC214" s="166"/>
      <c r="BD214" s="353"/>
      <c r="BE214" s="35">
        <f>BJ213</f>
        <v>0</v>
      </c>
      <c r="BF214" s="36" t="s">
        <v>102</v>
      </c>
      <c r="BG214" s="36">
        <f>BK213</f>
        <v>3</v>
      </c>
      <c r="BH214" s="37" t="s">
        <v>70</v>
      </c>
      <c r="BI214" s="135"/>
      <c r="BJ214" s="75"/>
      <c r="BK214" s="76"/>
      <c r="BL214" s="75"/>
      <c r="BM214" s="76"/>
      <c r="BN214" s="77"/>
      <c r="BO214" s="76"/>
      <c r="BP214" s="76"/>
      <c r="BQ214" s="77"/>
      <c r="BR214" s="54"/>
      <c r="BS214" s="54"/>
      <c r="BT214" s="54"/>
      <c r="BU214" s="54"/>
      <c r="BV214" s="57"/>
      <c r="BW214" s="57"/>
      <c r="BX214" s="57"/>
      <c r="BY214" s="57"/>
      <c r="BZ214" s="57"/>
      <c r="CA214" s="57"/>
      <c r="CB214" s="57"/>
    </row>
    <row r="215" spans="1:80" ht="9" customHeight="1">
      <c r="A215" s="258"/>
      <c r="B215" s="259"/>
      <c r="C215" s="260"/>
      <c r="D215" s="7"/>
      <c r="E215" s="8"/>
      <c r="F215" s="379"/>
      <c r="G215" s="280"/>
      <c r="H215" s="280"/>
      <c r="I215" s="281"/>
      <c r="J215" s="158"/>
      <c r="K215" s="5">
        <f>IF(J215="","","-")</f>
      </c>
      <c r="L215" s="156"/>
      <c r="M215" s="359"/>
      <c r="N215" s="159">
        <v>13</v>
      </c>
      <c r="O215" s="10" t="str">
        <f t="shared" si="46"/>
        <v>-</v>
      </c>
      <c r="P215" s="156">
        <v>21</v>
      </c>
      <c r="Q215" s="382"/>
      <c r="R215" s="35">
        <f>W214</f>
        <v>1</v>
      </c>
      <c r="S215" s="36" t="s">
        <v>102</v>
      </c>
      <c r="T215" s="36">
        <f>X214</f>
        <v>1</v>
      </c>
      <c r="U215" s="37" t="s">
        <v>70</v>
      </c>
      <c r="V215" s="136"/>
      <c r="W215" s="68"/>
      <c r="X215" s="69"/>
      <c r="Y215" s="75"/>
      <c r="Z215" s="76"/>
      <c r="AA215" s="77"/>
      <c r="AB215" s="69"/>
      <c r="AC215" s="69"/>
      <c r="AD215" s="71"/>
      <c r="AE215" s="113"/>
      <c r="AF215" s="113"/>
      <c r="AG215" s="113"/>
      <c r="AI215" s="196"/>
      <c r="AJ215" s="202"/>
      <c r="AK215" s="202"/>
      <c r="AL215" s="201"/>
      <c r="AM215" s="20" t="s">
        <v>334</v>
      </c>
      <c r="AN215" s="28" t="s">
        <v>219</v>
      </c>
      <c r="AO215" s="44">
        <f>IF(BC206="","",BC206)</f>
        <v>14</v>
      </c>
      <c r="AP215" s="41" t="str">
        <f t="shared" si="44"/>
        <v>-</v>
      </c>
      <c r="AQ215" s="45">
        <f>IF(BA206="","",BA206)</f>
        <v>21</v>
      </c>
      <c r="AR215" s="334" t="str">
        <f>IF(BD206="","",IF(BD206="○","×",IF(BD206="×","○")))</f>
        <v>×</v>
      </c>
      <c r="AS215" s="4">
        <f>IF(BC209="","",BC209)</f>
        <v>15</v>
      </c>
      <c r="AT215" s="46" t="str">
        <f t="shared" si="45"/>
        <v>-</v>
      </c>
      <c r="AU215" s="45">
        <f>IF(BA209="","",BA209)</f>
        <v>21</v>
      </c>
      <c r="AV215" s="334" t="str">
        <f>IF(BD209="","",IF(BD209="○","×",IF(BD209="×","○")))</f>
        <v>×</v>
      </c>
      <c r="AW215" s="30">
        <f>IF(BC212="","",BC212)</f>
        <v>21</v>
      </c>
      <c r="AX215" s="41" t="str">
        <f>IF(AW215="","","-")</f>
        <v>-</v>
      </c>
      <c r="AY215" s="49">
        <f>IF(BA212="","",BA212)</f>
        <v>15</v>
      </c>
      <c r="AZ215" s="334" t="str">
        <f>IF(BD212="","",IF(BD212="○","×",IF(BD212="×","○")))</f>
        <v>○</v>
      </c>
      <c r="BA215" s="337"/>
      <c r="BB215" s="338"/>
      <c r="BC215" s="338"/>
      <c r="BD215" s="339"/>
      <c r="BE215" s="328" t="s">
        <v>144</v>
      </c>
      <c r="BF215" s="329"/>
      <c r="BG215" s="329"/>
      <c r="BH215" s="330"/>
      <c r="BI215" s="135"/>
      <c r="BJ215" s="60"/>
      <c r="BK215" s="61"/>
      <c r="BL215" s="60"/>
      <c r="BM215" s="61"/>
      <c r="BN215" s="70"/>
      <c r="BO215" s="61"/>
      <c r="BP215" s="61"/>
      <c r="BQ215" s="70"/>
      <c r="BR215" s="54"/>
      <c r="BS215" s="54"/>
      <c r="BT215" s="54"/>
      <c r="BU215" s="54"/>
      <c r="BV215" s="57"/>
      <c r="BW215" s="57"/>
      <c r="BX215" s="57"/>
      <c r="BY215" s="57"/>
      <c r="BZ215" s="57"/>
      <c r="CA215" s="57"/>
      <c r="CB215" s="57"/>
    </row>
    <row r="216" spans="1:80" ht="9" customHeight="1">
      <c r="A216" s="258"/>
      <c r="B216" s="259"/>
      <c r="C216" s="260"/>
      <c r="D216" s="2" t="s">
        <v>370</v>
      </c>
      <c r="E216" s="11" t="s">
        <v>219</v>
      </c>
      <c r="F216" s="12">
        <f>IF(L213="","",L213)</f>
        <v>9</v>
      </c>
      <c r="G216" s="5" t="str">
        <f aca="true" t="shared" si="47" ref="G216:G221">IF(F216="","","-")</f>
        <v>-</v>
      </c>
      <c r="H216" s="13">
        <f>IF(J213="","",J213)</f>
        <v>21</v>
      </c>
      <c r="I216" s="276" t="str">
        <f>IF(M213="","",IF(M213="○","×",IF(M213="×","○")))</f>
        <v>×</v>
      </c>
      <c r="J216" s="269"/>
      <c r="K216" s="270"/>
      <c r="L216" s="270"/>
      <c r="M216" s="271"/>
      <c r="N216" s="160">
        <v>13</v>
      </c>
      <c r="O216" s="5" t="str">
        <f t="shared" si="46"/>
        <v>-</v>
      </c>
      <c r="P216" s="162">
        <v>21</v>
      </c>
      <c r="Q216" s="373" t="str">
        <f>IF(N216&lt;&gt;"",IF(N216&gt;P216,IF(N217&gt;P217,"○",IF(N218&gt;P218,"○","×")),IF(N217&gt;P217,IF(N218&gt;P218,"○","×"),"×")),"")</f>
        <v>×</v>
      </c>
      <c r="R216" s="252" t="s">
        <v>142</v>
      </c>
      <c r="S216" s="246"/>
      <c r="T216" s="246"/>
      <c r="U216" s="247"/>
      <c r="V216" s="135"/>
      <c r="W216" s="78"/>
      <c r="X216" s="79"/>
      <c r="Y216" s="60"/>
      <c r="Z216" s="61"/>
      <c r="AA216" s="70"/>
      <c r="AB216" s="79"/>
      <c r="AC216" s="79"/>
      <c r="AD216" s="80"/>
      <c r="AE216" s="113"/>
      <c r="AF216" s="113"/>
      <c r="AG216" s="113"/>
      <c r="AI216" s="196"/>
      <c r="AJ216" s="202"/>
      <c r="AK216" s="202"/>
      <c r="AL216" s="201"/>
      <c r="AM216" s="15" t="s">
        <v>335</v>
      </c>
      <c r="AN216" s="3" t="s">
        <v>219</v>
      </c>
      <c r="AO216" s="44">
        <f>IF(BC207="","",BC207)</f>
        <v>20</v>
      </c>
      <c r="AP216" s="41" t="str">
        <f t="shared" si="44"/>
        <v>-</v>
      </c>
      <c r="AQ216" s="45">
        <f>IF(BA207="","",BA207)</f>
        <v>22</v>
      </c>
      <c r="AR216" s="335" t="str">
        <f>IF(AT213="","",AT213)</f>
        <v>-</v>
      </c>
      <c r="AS216" s="4">
        <f>IF(BC210="","",BC210)</f>
        <v>14</v>
      </c>
      <c r="AT216" s="41" t="str">
        <f t="shared" si="45"/>
        <v>-</v>
      </c>
      <c r="AU216" s="45">
        <f>IF(BA210="","",BA210)</f>
        <v>21</v>
      </c>
      <c r="AV216" s="335">
        <f>IF(AX213="","",AX213)</f>
      </c>
      <c r="AW216" s="4">
        <f>IF(BC213="","",BC213)</f>
        <v>21</v>
      </c>
      <c r="AX216" s="41" t="str">
        <f>IF(AW216="","","-")</f>
        <v>-</v>
      </c>
      <c r="AY216" s="45">
        <f>IF(BA213="","",BA213)</f>
        <v>19</v>
      </c>
      <c r="AZ216" s="335" t="str">
        <f>IF(BB213="","",BB213)</f>
        <v>-</v>
      </c>
      <c r="BA216" s="340"/>
      <c r="BB216" s="341"/>
      <c r="BC216" s="341"/>
      <c r="BD216" s="342"/>
      <c r="BE216" s="331"/>
      <c r="BF216" s="332"/>
      <c r="BG216" s="332"/>
      <c r="BH216" s="333"/>
      <c r="BI216" s="135"/>
      <c r="BJ216" s="75">
        <f>COUNTIF(AO215:BD217,"○")</f>
        <v>1</v>
      </c>
      <c r="BK216" s="76">
        <f>COUNTIF(AO215:BD217,"×")</f>
        <v>2</v>
      </c>
      <c r="BL216" s="72">
        <f>(IF((AO215&gt;AQ215),1,0))+(IF((AO216&gt;AQ216),1,0))+(IF((AO217&gt;AQ217),1,0))+(IF((AS215&gt;AU215),1,0))+(IF((AS216&gt;AU216),1,0))+(IF((AS217&gt;AU217),1,0))+(IF((AW215&gt;AY215),1,0))+(IF((AW216&gt;AY216),1,0))+(IF((AW217&gt;AY217),1,0))+(IF((BA215&gt;BC215),1,0))+(IF((BA216&gt;BC216),1,0))+(IF((BA217&gt;BC217),1,0))</f>
        <v>2</v>
      </c>
      <c r="BM216" s="73">
        <f>(IF((AO215&lt;AQ215),1,0))+(IF((AO216&lt;AQ216),1,0))+(IF((AO217&lt;AQ217),1,0))+(IF((AS215&lt;AU215),1,0))+(IF((AS216&lt;AU216),1,0))+(IF((AS217&lt;AU217),1,0))+(IF((AW215&lt;AY215),1,0))+(IF((AW216&lt;AY216),1,0))+(IF((AW217&lt;AY217),1,0))+(IF((BA215&lt;BC215),1,0))+(IF((BA216&lt;BC216),1,0))+(IF((BA217&lt;BC217),1,0))</f>
        <v>4</v>
      </c>
      <c r="BN216" s="74">
        <f>BL216-BM216</f>
        <v>-2</v>
      </c>
      <c r="BO216" s="76">
        <f>SUM(AO215:AO217,AS215:AS217,AW215:AW217,BA215:BA217)</f>
        <v>105</v>
      </c>
      <c r="BP216" s="76">
        <f>SUM(AQ215:AQ217,AU215:AU217,AY215:AY217,BC215:BC217)</f>
        <v>119</v>
      </c>
      <c r="BQ216" s="77">
        <f>BO216-BP216</f>
        <v>-14</v>
      </c>
      <c r="BR216" s="54"/>
      <c r="BS216" s="54"/>
      <c r="BT216" s="54"/>
      <c r="BU216" s="54"/>
      <c r="BV216" s="57"/>
      <c r="BW216" s="57"/>
      <c r="BX216" s="57"/>
      <c r="BY216" s="57"/>
      <c r="BZ216" s="57"/>
      <c r="CA216" s="57"/>
      <c r="CB216" s="57"/>
    </row>
    <row r="217" spans="1:80" ht="9" customHeight="1" thickBot="1">
      <c r="A217" s="258"/>
      <c r="B217" s="259"/>
      <c r="C217" s="260"/>
      <c r="D217" s="2" t="s">
        <v>225</v>
      </c>
      <c r="E217" s="3" t="s">
        <v>219</v>
      </c>
      <c r="F217" s="15">
        <f>IF(L214="","",L214)</f>
        <v>16</v>
      </c>
      <c r="G217" s="5" t="str">
        <f t="shared" si="47"/>
        <v>-</v>
      </c>
      <c r="H217" s="13">
        <f>IF(J214="","",J214)</f>
        <v>21</v>
      </c>
      <c r="I217" s="277" t="str">
        <f>IF(K214="","",K214)</f>
        <v>-</v>
      </c>
      <c r="J217" s="272"/>
      <c r="K217" s="257"/>
      <c r="L217" s="257"/>
      <c r="M217" s="256"/>
      <c r="N217" s="160">
        <v>15</v>
      </c>
      <c r="O217" s="5" t="str">
        <f t="shared" si="46"/>
        <v>-</v>
      </c>
      <c r="P217" s="162">
        <v>21</v>
      </c>
      <c r="Q217" s="373"/>
      <c r="R217" s="248"/>
      <c r="S217" s="249"/>
      <c r="T217" s="249"/>
      <c r="U217" s="250"/>
      <c r="V217" s="135"/>
      <c r="W217" s="68">
        <f>COUNTIF(F216:Q218,"○")</f>
        <v>0</v>
      </c>
      <c r="X217" s="69">
        <f>COUNTIF(F216:Q218,"×")</f>
        <v>2</v>
      </c>
      <c r="Y217" s="72">
        <f>(IF((F216&gt;H216),1,0))+(IF((F217&gt;H217),1,0))+(IF((F218&gt;H218),1,0))+(IF((J216&gt;L216),1,0))+(IF((J217&gt;L217),1,0))+(IF((J218&gt;L218),1,0))+(IF((N216&gt;P216),1,0))+(IF((N217&gt;P217),1,0))+(IF((N218&gt;P218),1,0))</f>
        <v>0</v>
      </c>
      <c r="Z217" s="73">
        <f>(IF((F216&lt;H216),1,0))+(IF((F217&lt;H217),1,0))+(IF((F218&lt;H218),1,0))+(IF((J216&lt;L216),1,0))+(IF((J217&lt;L217),1,0))+(IF((J218&lt;L218),1,0))+(IF((N216&lt;P216),1,0))+(IF((N217&lt;P217),1,0))+(IF((N218&lt;P218),1,0))</f>
        <v>4</v>
      </c>
      <c r="AA217" s="74">
        <f>Y217-Z217</f>
        <v>-4</v>
      </c>
      <c r="AB217" s="69">
        <f>SUM(F216:F218,J216:J218,N216:N218)</f>
        <v>53</v>
      </c>
      <c r="AC217" s="69">
        <f>SUM(H216:H218,L216:L218,P216:P218)</f>
        <v>84</v>
      </c>
      <c r="AD217" s="71">
        <f>AB217-AC217</f>
        <v>-31</v>
      </c>
      <c r="AE217" s="113"/>
      <c r="AF217" s="113"/>
      <c r="AG217" s="113"/>
      <c r="AI217" s="196"/>
      <c r="AJ217" s="202"/>
      <c r="AK217" s="202"/>
      <c r="AL217" s="201"/>
      <c r="AM217" s="23"/>
      <c r="AN217" s="29"/>
      <c r="AO217" s="50">
        <f>IF(BC208="","",BC208)</f>
      </c>
      <c r="AP217" s="51">
        <f t="shared" si="44"/>
      </c>
      <c r="AQ217" s="52">
        <f>IF(BA208="","",BA208)</f>
      </c>
      <c r="AR217" s="336">
        <f>IF(AT214="","",AT214)</f>
      </c>
      <c r="AS217" s="53">
        <f>IF(BC211="","",BC211)</f>
      </c>
      <c r="AT217" s="51">
        <f t="shared" si="45"/>
      </c>
      <c r="AU217" s="52">
        <f>IF(BA211="","",BA211)</f>
      </c>
      <c r="AV217" s="336">
        <f>IF(AX214="","",AX214)</f>
      </c>
      <c r="AW217" s="53">
        <f>IF(BC214="","",BC214)</f>
      </c>
      <c r="AX217" s="51">
        <f>IF(AW217="","","-")</f>
      </c>
      <c r="AY217" s="52">
        <f>IF(BA214="","",BA214)</f>
      </c>
      <c r="AZ217" s="336">
        <f>IF(BB214="","",BB214)</f>
      </c>
      <c r="BA217" s="343"/>
      <c r="BB217" s="344"/>
      <c r="BC217" s="344"/>
      <c r="BD217" s="345"/>
      <c r="BE217" s="38">
        <f>BJ216</f>
        <v>1</v>
      </c>
      <c r="BF217" s="39" t="s">
        <v>102</v>
      </c>
      <c r="BG217" s="39">
        <f>BK216</f>
        <v>2</v>
      </c>
      <c r="BH217" s="40" t="s">
        <v>70</v>
      </c>
      <c r="BI217" s="135"/>
      <c r="BJ217" s="83"/>
      <c r="BK217" s="84"/>
      <c r="BL217" s="83"/>
      <c r="BM217" s="84"/>
      <c r="BN217" s="85"/>
      <c r="BO217" s="84"/>
      <c r="BP217" s="84"/>
      <c r="BQ217" s="85"/>
      <c r="BR217" s="54"/>
      <c r="BS217" s="54"/>
      <c r="BT217" s="54"/>
      <c r="BU217" s="54"/>
      <c r="BV217" s="57"/>
      <c r="BW217" s="57"/>
      <c r="BX217" s="57"/>
      <c r="BY217" s="57"/>
      <c r="BZ217" s="57"/>
      <c r="CA217" s="57"/>
      <c r="CB217" s="57"/>
    </row>
    <row r="218" spans="1:80" ht="9" customHeight="1" thickBot="1">
      <c r="A218" s="258"/>
      <c r="B218" s="259"/>
      <c r="C218" s="260"/>
      <c r="D218" s="7"/>
      <c r="E218" s="17"/>
      <c r="F218" s="7">
        <f>IF(L215="","",L215)</f>
      </c>
      <c r="G218" s="5">
        <f t="shared" si="47"/>
      </c>
      <c r="H218" s="18">
        <f>IF(J215="","",J215)</f>
      </c>
      <c r="I218" s="278">
        <f>IF(K215="","",K215)</f>
      </c>
      <c r="J218" s="279"/>
      <c r="K218" s="280"/>
      <c r="L218" s="280"/>
      <c r="M218" s="281"/>
      <c r="N218" s="160"/>
      <c r="O218" s="5">
        <f t="shared" si="46"/>
      </c>
      <c r="P218" s="163"/>
      <c r="Q218" s="374"/>
      <c r="R218" s="35">
        <f>W217</f>
        <v>0</v>
      </c>
      <c r="S218" s="36" t="s">
        <v>102</v>
      </c>
      <c r="T218" s="36">
        <f>X217</f>
        <v>2</v>
      </c>
      <c r="U218" s="37" t="s">
        <v>70</v>
      </c>
      <c r="V218" s="136"/>
      <c r="W218" s="81"/>
      <c r="X218" s="82"/>
      <c r="Y218" s="83"/>
      <c r="Z218" s="84"/>
      <c r="AA218" s="85"/>
      <c r="AB218" s="82"/>
      <c r="AC218" s="82"/>
      <c r="AD218" s="86"/>
      <c r="AE218" s="113"/>
      <c r="AF218" s="113"/>
      <c r="AG218" s="113"/>
      <c r="AI218" s="196"/>
      <c r="AJ218" s="202"/>
      <c r="AK218" s="202"/>
      <c r="AL218" s="201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5"/>
      <c r="BK218" s="55"/>
      <c r="BL218" s="55"/>
      <c r="BM218" s="55"/>
      <c r="BN218" s="55"/>
      <c r="BO218" s="55"/>
      <c r="BP218" s="55"/>
      <c r="BQ218" s="54"/>
      <c r="BR218" s="54"/>
      <c r="BS218" s="54"/>
      <c r="BT218" s="54"/>
      <c r="BU218" s="54"/>
      <c r="BV218" s="57"/>
      <c r="BW218" s="57"/>
      <c r="BX218" s="57"/>
      <c r="BY218" s="57"/>
      <c r="BZ218" s="57"/>
      <c r="CA218" s="57"/>
      <c r="CB218" s="57"/>
    </row>
    <row r="219" spans="1:80" ht="9" customHeight="1">
      <c r="A219" s="258"/>
      <c r="B219" s="259"/>
      <c r="C219" s="260"/>
      <c r="D219" s="20" t="s">
        <v>226</v>
      </c>
      <c r="E219" s="11" t="s">
        <v>228</v>
      </c>
      <c r="F219" s="20">
        <f>IF(P213="","",P213)</f>
        <v>18</v>
      </c>
      <c r="G219" s="19" t="str">
        <f t="shared" si="47"/>
        <v>-</v>
      </c>
      <c r="H219" s="22">
        <f>IF(N213="","",N213)</f>
        <v>21</v>
      </c>
      <c r="I219" s="276" t="str">
        <f>IF(Q213="","",IF(Q213="○","×",IF(Q213="×","○")))</f>
        <v>○</v>
      </c>
      <c r="J219" s="21">
        <f>IF(P216="","",P216)</f>
        <v>21</v>
      </c>
      <c r="K219" s="19" t="str">
        <f>IF(J219="","","-")</f>
        <v>-</v>
      </c>
      <c r="L219" s="22">
        <f>IF(N216="","",N216)</f>
        <v>13</v>
      </c>
      <c r="M219" s="276" t="str">
        <f>IF(Q216="","",IF(Q216="○","×",IF(Q216="×","○")))</f>
        <v>○</v>
      </c>
      <c r="N219" s="269"/>
      <c r="O219" s="270"/>
      <c r="P219" s="270"/>
      <c r="Q219" s="271"/>
      <c r="R219" s="252" t="s">
        <v>140</v>
      </c>
      <c r="S219" s="246"/>
      <c r="T219" s="246"/>
      <c r="U219" s="247"/>
      <c r="V219" s="135"/>
      <c r="W219" s="78"/>
      <c r="X219" s="79"/>
      <c r="Y219" s="60"/>
      <c r="Z219" s="61"/>
      <c r="AA219" s="70"/>
      <c r="AB219" s="79"/>
      <c r="AC219" s="79"/>
      <c r="AD219" s="80"/>
      <c r="AE219" s="113"/>
      <c r="AF219" s="113"/>
      <c r="AG219" s="113"/>
      <c r="AI219" s="196"/>
      <c r="AJ219" s="202"/>
      <c r="AK219" s="202"/>
      <c r="AL219" s="201"/>
      <c r="AM219" s="297" t="s">
        <v>177</v>
      </c>
      <c r="AN219" s="298"/>
      <c r="AO219" s="301" t="str">
        <f>AM221</f>
        <v>和田梨華子</v>
      </c>
      <c r="AP219" s="302"/>
      <c r="AQ219" s="302"/>
      <c r="AR219" s="303"/>
      <c r="AS219" s="304" t="str">
        <f>AM224</f>
        <v>篠原幸枝</v>
      </c>
      <c r="AT219" s="302"/>
      <c r="AU219" s="302"/>
      <c r="AV219" s="303"/>
      <c r="AW219" s="304" t="str">
        <f>AM227</f>
        <v>加地栞</v>
      </c>
      <c r="AX219" s="302"/>
      <c r="AY219" s="302"/>
      <c r="AZ219" s="303"/>
      <c r="BA219" s="282" t="s">
        <v>60</v>
      </c>
      <c r="BB219" s="283"/>
      <c r="BC219" s="283"/>
      <c r="BD219" s="284"/>
      <c r="BE219" s="54"/>
      <c r="BF219" s="285" t="s">
        <v>66</v>
      </c>
      <c r="BG219" s="286"/>
      <c r="BH219" s="287" t="s">
        <v>67</v>
      </c>
      <c r="BI219" s="288"/>
      <c r="BJ219" s="289"/>
      <c r="BK219" s="65" t="s">
        <v>68</v>
      </c>
      <c r="BL219" s="66"/>
      <c r="BM219" s="67"/>
      <c r="BN219" s="55"/>
      <c r="BO219" s="55"/>
      <c r="BP219" s="55"/>
      <c r="BQ219" s="54"/>
      <c r="BR219" s="54"/>
      <c r="BS219" s="54"/>
      <c r="BT219" s="54"/>
      <c r="BU219" s="54"/>
      <c r="BV219" s="57"/>
      <c r="BW219" s="57"/>
      <c r="BX219" s="57"/>
      <c r="BY219" s="57"/>
      <c r="BZ219" s="57"/>
      <c r="CA219" s="57"/>
      <c r="CB219" s="57"/>
    </row>
    <row r="220" spans="1:80" ht="9" customHeight="1" thickBot="1">
      <c r="A220" s="258"/>
      <c r="B220" s="259"/>
      <c r="C220" s="260"/>
      <c r="D220" s="15" t="s">
        <v>227</v>
      </c>
      <c r="E220" s="3" t="s">
        <v>154</v>
      </c>
      <c r="F220" s="15">
        <f>IF(P214="","",P214)</f>
        <v>21</v>
      </c>
      <c r="G220" s="5" t="str">
        <f t="shared" si="47"/>
        <v>-</v>
      </c>
      <c r="H220" s="13">
        <f>IF(N214="","",N214)</f>
        <v>14</v>
      </c>
      <c r="I220" s="277">
        <f>IF(K217="","",K217)</f>
      </c>
      <c r="J220" s="16">
        <f>IF(P217="","",P217)</f>
        <v>21</v>
      </c>
      <c r="K220" s="5" t="str">
        <f>IF(J220="","","-")</f>
        <v>-</v>
      </c>
      <c r="L220" s="13">
        <f>IF(N217="","",N217)</f>
        <v>15</v>
      </c>
      <c r="M220" s="277" t="str">
        <f>IF(O217="","",O217)</f>
        <v>-</v>
      </c>
      <c r="N220" s="272"/>
      <c r="O220" s="257"/>
      <c r="P220" s="257"/>
      <c r="Q220" s="256"/>
      <c r="R220" s="248"/>
      <c r="S220" s="249"/>
      <c r="T220" s="249"/>
      <c r="U220" s="250"/>
      <c r="V220" s="135"/>
      <c r="W220" s="68">
        <f>COUNTIF(F219:Q221,"○")</f>
        <v>2</v>
      </c>
      <c r="X220" s="69">
        <f>COUNTIF(F219:Q221,"×")</f>
        <v>0</v>
      </c>
      <c r="Y220" s="72">
        <f>(IF((F219&gt;H219),1,0))+(IF((F220&gt;H220),1,0))+(IF((F221&gt;H221),1,0))+(IF((J219&gt;L219),1,0))+(IF((J220&gt;L220),1,0))+(IF((J221&gt;L221),1,0))+(IF((N219&gt;P219),1,0))+(IF((N220&gt;P220),1,0))+(IF((N221&gt;P221),1,0))</f>
        <v>4</v>
      </c>
      <c r="Z220" s="73">
        <f>(IF((F219&lt;H219),1,0))+(IF((F220&lt;H220),1,0))+(IF((F221&lt;H221),1,0))+(IF((J219&lt;L219),1,0))+(IF((J220&lt;L220),1,0))+(IF((J221&lt;L221),1,0))+(IF((N219&lt;P219),1,0))+(IF((N220&lt;P220),1,0))+(IF((N221&lt;P221),1,0))</f>
        <v>1</v>
      </c>
      <c r="AA220" s="74">
        <f>Y220-Z220</f>
        <v>3</v>
      </c>
      <c r="AB220" s="69">
        <f>SUM(F219:F221,J219:J221,N219:N221)</f>
        <v>102</v>
      </c>
      <c r="AC220" s="69">
        <f>SUM(H219:H221,L219:L221,P219:P221)</f>
        <v>76</v>
      </c>
      <c r="AD220" s="71">
        <f>AB220-AC220</f>
        <v>26</v>
      </c>
      <c r="AE220" s="113"/>
      <c r="AF220" s="113"/>
      <c r="AG220" s="113"/>
      <c r="AI220" s="196"/>
      <c r="AJ220" s="202"/>
      <c r="AK220" s="202"/>
      <c r="AL220" s="201"/>
      <c r="AM220" s="299"/>
      <c r="AN220" s="300"/>
      <c r="AO220" s="290" t="str">
        <f>AM222</f>
        <v>白川由理</v>
      </c>
      <c r="AP220" s="291"/>
      <c r="AQ220" s="291"/>
      <c r="AR220" s="292"/>
      <c r="AS220" s="293" t="str">
        <f>AM225</f>
        <v>矢野初美</v>
      </c>
      <c r="AT220" s="291"/>
      <c r="AU220" s="291"/>
      <c r="AV220" s="292"/>
      <c r="AW220" s="293" t="str">
        <f>AM228</f>
        <v>伴野奈都美</v>
      </c>
      <c r="AX220" s="291"/>
      <c r="AY220" s="291"/>
      <c r="AZ220" s="292"/>
      <c r="BA220" s="294" t="s">
        <v>61</v>
      </c>
      <c r="BB220" s="295"/>
      <c r="BC220" s="295"/>
      <c r="BD220" s="296"/>
      <c r="BE220" s="54"/>
      <c r="BF220" s="62" t="s">
        <v>69</v>
      </c>
      <c r="BG220" s="63" t="s">
        <v>70</v>
      </c>
      <c r="BH220" s="62" t="s">
        <v>40</v>
      </c>
      <c r="BI220" s="63" t="s">
        <v>71</v>
      </c>
      <c r="BJ220" s="64" t="s">
        <v>72</v>
      </c>
      <c r="BK220" s="63" t="s">
        <v>103</v>
      </c>
      <c r="BL220" s="63" t="s">
        <v>71</v>
      </c>
      <c r="BM220" s="64" t="s">
        <v>72</v>
      </c>
      <c r="BN220" s="55"/>
      <c r="BO220" s="55"/>
      <c r="BP220" s="55"/>
      <c r="BQ220" s="54"/>
      <c r="BR220" s="54"/>
      <c r="BS220" s="54"/>
      <c r="BT220" s="54"/>
      <c r="BU220" s="54"/>
      <c r="BV220" s="57"/>
      <c r="BW220" s="57"/>
      <c r="BX220" s="57"/>
      <c r="BY220" s="57"/>
      <c r="BZ220" s="57"/>
      <c r="CA220" s="57"/>
      <c r="CB220" s="57"/>
    </row>
    <row r="221" spans="1:80" ht="9" customHeight="1" thickBot="1">
      <c r="A221" s="258"/>
      <c r="B221" s="259"/>
      <c r="C221" s="260"/>
      <c r="D221" s="23"/>
      <c r="E221" s="24"/>
      <c r="F221" s="23">
        <f>IF(P215="","",P215)</f>
        <v>21</v>
      </c>
      <c r="G221" s="25" t="str">
        <f t="shared" si="47"/>
        <v>-</v>
      </c>
      <c r="H221" s="26">
        <f>IF(N215="","",N215)</f>
        <v>13</v>
      </c>
      <c r="I221" s="292">
        <f>IF(K218="","",K218)</f>
      </c>
      <c r="J221" s="27">
        <f>IF(P218="","",P218)</f>
      </c>
      <c r="K221" s="25">
        <f>IF(J221="","","-")</f>
      </c>
      <c r="L221" s="26">
        <f>IF(N218="","",N218)</f>
      </c>
      <c r="M221" s="292">
        <f>IF(O218="","",O218)</f>
      </c>
      <c r="N221" s="253"/>
      <c r="O221" s="254"/>
      <c r="P221" s="254"/>
      <c r="Q221" s="255"/>
      <c r="R221" s="38">
        <f>W220</f>
        <v>2</v>
      </c>
      <c r="S221" s="39" t="s">
        <v>102</v>
      </c>
      <c r="T221" s="39">
        <f>X220</f>
        <v>0</v>
      </c>
      <c r="U221" s="40" t="s">
        <v>70</v>
      </c>
      <c r="V221" s="136"/>
      <c r="W221" s="81"/>
      <c r="X221" s="82"/>
      <c r="Y221" s="83"/>
      <c r="Z221" s="84"/>
      <c r="AA221" s="85"/>
      <c r="AB221" s="82"/>
      <c r="AC221" s="82"/>
      <c r="AD221" s="86"/>
      <c r="AE221" s="113"/>
      <c r="AF221" s="113"/>
      <c r="AG221" s="113"/>
      <c r="AI221" s="196"/>
      <c r="AJ221" s="202"/>
      <c r="AK221" s="202"/>
      <c r="AL221" s="188"/>
      <c r="AM221" s="2" t="s">
        <v>334</v>
      </c>
      <c r="AN221" s="3" t="s">
        <v>219</v>
      </c>
      <c r="AO221" s="375"/>
      <c r="AP221" s="376"/>
      <c r="AQ221" s="376"/>
      <c r="AR221" s="377"/>
      <c r="AS221" s="157">
        <v>19</v>
      </c>
      <c r="AT221" s="5" t="str">
        <f>IF(AS221="","","-")</f>
        <v>-</v>
      </c>
      <c r="AU221" s="153">
        <v>21</v>
      </c>
      <c r="AV221" s="366" t="str">
        <f>IF(AS221&lt;&gt;"",IF(AS221&gt;AU221,IF(AS222&gt;AU222,"○",IF(AS223&gt;AU223,"○","×")),IF(AS222&gt;AU222,IF(AS223&gt;AU223,"○","×"),"×")),"")</f>
        <v>×</v>
      </c>
      <c r="AW221" s="157">
        <v>5</v>
      </c>
      <c r="AX221" s="6" t="str">
        <f aca="true" t="shared" si="48" ref="AX221:AX226">IF(AW221="","","-")</f>
        <v>-</v>
      </c>
      <c r="AY221" s="161">
        <v>21</v>
      </c>
      <c r="AZ221" s="380" t="str">
        <f>IF(AW221&lt;&gt;"",IF(AW221&gt;AY221,IF(AW222&gt;AY222,"○",IF(AW223&gt;AY223,"○","×")),IF(AW222&gt;AY222,IF(AW223&gt;AY223,"○","×"),"×")),"")</f>
        <v>×</v>
      </c>
      <c r="BA221" s="273" t="s">
        <v>144</v>
      </c>
      <c r="BB221" s="274"/>
      <c r="BC221" s="274"/>
      <c r="BD221" s="275"/>
      <c r="BE221" s="135"/>
      <c r="BF221" s="68"/>
      <c r="BG221" s="69"/>
      <c r="BH221" s="60"/>
      <c r="BI221" s="61"/>
      <c r="BJ221" s="70"/>
      <c r="BK221" s="69"/>
      <c r="BL221" s="69"/>
      <c r="BM221" s="71"/>
      <c r="BN221" s="55"/>
      <c r="BO221" s="55"/>
      <c r="BP221" s="55"/>
      <c r="BQ221" s="54"/>
      <c r="BR221" s="54"/>
      <c r="BS221" s="54"/>
      <c r="BT221" s="54"/>
      <c r="BU221" s="54"/>
      <c r="BV221" s="57"/>
      <c r="BW221" s="57"/>
      <c r="BX221" s="57"/>
      <c r="BY221" s="57"/>
      <c r="BZ221" s="57"/>
      <c r="CA221" s="57"/>
      <c r="CB221" s="57"/>
    </row>
    <row r="222" spans="1:80" ht="9" customHeight="1" thickBot="1">
      <c r="A222" s="258"/>
      <c r="B222" s="259"/>
      <c r="C222" s="260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I222" s="196"/>
      <c r="AJ222" s="202"/>
      <c r="AK222" s="202"/>
      <c r="AL222" s="188"/>
      <c r="AM222" s="2" t="s">
        <v>335</v>
      </c>
      <c r="AN222" s="3" t="s">
        <v>219</v>
      </c>
      <c r="AO222" s="378"/>
      <c r="AP222" s="257"/>
      <c r="AQ222" s="257"/>
      <c r="AR222" s="256"/>
      <c r="AS222" s="157">
        <v>10</v>
      </c>
      <c r="AT222" s="5" t="str">
        <f>IF(AS222="","","-")</f>
        <v>-</v>
      </c>
      <c r="AU222" s="155">
        <v>21</v>
      </c>
      <c r="AV222" s="358"/>
      <c r="AW222" s="157">
        <v>3</v>
      </c>
      <c r="AX222" s="5" t="str">
        <f t="shared" si="48"/>
        <v>-</v>
      </c>
      <c r="AY222" s="162">
        <v>21</v>
      </c>
      <c r="AZ222" s="381"/>
      <c r="BA222" s="248"/>
      <c r="BB222" s="249"/>
      <c r="BC222" s="249"/>
      <c r="BD222" s="250"/>
      <c r="BE222" s="135"/>
      <c r="BF222" s="68">
        <f>COUNTIF(AO221:AZ223,"○")</f>
        <v>0</v>
      </c>
      <c r="BG222" s="69">
        <f>COUNTIF(AO221:AZ223,"×")</f>
        <v>2</v>
      </c>
      <c r="BH222" s="72">
        <f>(IF((AO221&gt;AQ221),1,0))+(IF((AO222&gt;AQ222),1,0))+(IF((AO223&gt;AQ223),1,0))+(IF((AS221&gt;AU221),1,0))+(IF((AS222&gt;AU222),1,0))+(IF((AS223&gt;AU223),1,0))+(IF((AW221&gt;AY221),1,0))+(IF((AW222&gt;AY222),1,0))+(IF((AW223&gt;AY223),1,0))</f>
        <v>0</v>
      </c>
      <c r="BI222" s="73">
        <f>(IF((AO221&lt;AQ221),1,0))+(IF((AO222&lt;AQ222),1,0))+(IF((AO223&lt;AQ223),1,0))+(IF((AS221&lt;AU221),1,0))+(IF((AS222&lt;AU222),1,0))+(IF((AS223&lt;AU223),1,0))+(IF((AW221&lt;AY221),1,0))+(IF((AW222&lt;AY222),1,0))+(IF((AW223&lt;AY223),1,0))</f>
        <v>4</v>
      </c>
      <c r="BJ222" s="74">
        <f>BH222-BI222</f>
        <v>-4</v>
      </c>
      <c r="BK222" s="69">
        <f>SUM(AO221:AO223,AS221:AS223,AW221:AW223)</f>
        <v>37</v>
      </c>
      <c r="BL222" s="69">
        <f>SUM(AQ221:AQ223,AU221:AU223,AY221:AY223)</f>
        <v>84</v>
      </c>
      <c r="BM222" s="71">
        <f>BK222-BL222</f>
        <v>-47</v>
      </c>
      <c r="BN222" s="55"/>
      <c r="BO222" s="55"/>
      <c r="BP222" s="55"/>
      <c r="BQ222" s="54"/>
      <c r="BR222" s="54"/>
      <c r="BS222" s="54"/>
      <c r="BT222" s="54"/>
      <c r="BU222" s="54"/>
      <c r="BV222" s="57"/>
      <c r="BW222" s="57"/>
      <c r="BX222" s="57"/>
      <c r="BY222" s="57"/>
      <c r="BZ222" s="57"/>
      <c r="CA222" s="57"/>
      <c r="CB222" s="57"/>
    </row>
    <row r="223" spans="1:80" ht="9" customHeight="1">
      <c r="A223" s="258"/>
      <c r="B223" s="259"/>
      <c r="C223" s="260"/>
      <c r="D223" s="297" t="s">
        <v>55</v>
      </c>
      <c r="E223" s="298"/>
      <c r="F223" s="301" t="str">
        <f>D225</f>
        <v>仙波史也</v>
      </c>
      <c r="G223" s="302"/>
      <c r="H223" s="302"/>
      <c r="I223" s="303"/>
      <c r="J223" s="304" t="str">
        <f>D228</f>
        <v>前田智郎</v>
      </c>
      <c r="K223" s="302"/>
      <c r="L223" s="302"/>
      <c r="M223" s="303"/>
      <c r="N223" s="304" t="str">
        <f>D231</f>
        <v>伊賀義晃</v>
      </c>
      <c r="O223" s="302"/>
      <c r="P223" s="302"/>
      <c r="Q223" s="303"/>
      <c r="R223" s="282" t="s">
        <v>60</v>
      </c>
      <c r="S223" s="283"/>
      <c r="T223" s="283"/>
      <c r="U223" s="284"/>
      <c r="V223" s="54"/>
      <c r="W223" s="285" t="s">
        <v>66</v>
      </c>
      <c r="X223" s="286"/>
      <c r="Y223" s="287" t="s">
        <v>67</v>
      </c>
      <c r="Z223" s="288"/>
      <c r="AA223" s="289"/>
      <c r="AB223" s="65" t="s">
        <v>68</v>
      </c>
      <c r="AC223" s="66"/>
      <c r="AD223" s="67"/>
      <c r="AE223" s="113"/>
      <c r="AF223" s="113"/>
      <c r="AG223" s="113"/>
      <c r="AI223" s="196"/>
      <c r="AJ223" s="202"/>
      <c r="AK223" s="202"/>
      <c r="AL223" s="188"/>
      <c r="AM223" s="7"/>
      <c r="AN223" s="31"/>
      <c r="AO223" s="379"/>
      <c r="AP223" s="280"/>
      <c r="AQ223" s="280"/>
      <c r="AR223" s="281"/>
      <c r="AS223" s="158"/>
      <c r="AT223" s="5">
        <f>IF(AS223="","","-")</f>
      </c>
      <c r="AU223" s="156"/>
      <c r="AV223" s="359"/>
      <c r="AW223" s="159"/>
      <c r="AX223" s="10">
        <f t="shared" si="48"/>
      </c>
      <c r="AY223" s="156"/>
      <c r="AZ223" s="382"/>
      <c r="BA223" s="35">
        <f>BF222</f>
        <v>0</v>
      </c>
      <c r="BB223" s="36" t="s">
        <v>102</v>
      </c>
      <c r="BC223" s="36">
        <f>BG222</f>
        <v>2</v>
      </c>
      <c r="BD223" s="37" t="s">
        <v>70</v>
      </c>
      <c r="BE223" s="136"/>
      <c r="BF223" s="68"/>
      <c r="BG223" s="69"/>
      <c r="BH223" s="75"/>
      <c r="BI223" s="76"/>
      <c r="BJ223" s="77"/>
      <c r="BK223" s="69"/>
      <c r="BL223" s="69"/>
      <c r="BM223" s="71"/>
      <c r="BN223" s="55"/>
      <c r="BO223" s="55"/>
      <c r="BP223" s="55"/>
      <c r="BQ223" s="54"/>
      <c r="BR223" s="54"/>
      <c r="BS223" s="54"/>
      <c r="BT223" s="54"/>
      <c r="BU223" s="54"/>
      <c r="BV223" s="57"/>
      <c r="BW223" s="57"/>
      <c r="BX223" s="57"/>
      <c r="BY223" s="57"/>
      <c r="BZ223" s="57"/>
      <c r="CA223" s="57"/>
      <c r="CB223" s="57"/>
    </row>
    <row r="224" spans="1:80" ht="9" customHeight="1" thickBot="1">
      <c r="A224" s="258"/>
      <c r="B224" s="259"/>
      <c r="C224" s="260"/>
      <c r="D224" s="299"/>
      <c r="E224" s="300"/>
      <c r="F224" s="290" t="str">
        <f>D226</f>
        <v>石川貴規</v>
      </c>
      <c r="G224" s="291"/>
      <c r="H224" s="291"/>
      <c r="I224" s="292"/>
      <c r="J224" s="293" t="str">
        <f>D229</f>
        <v>藤田聖斗</v>
      </c>
      <c r="K224" s="291"/>
      <c r="L224" s="291"/>
      <c r="M224" s="292"/>
      <c r="N224" s="293" t="str">
        <f>D232</f>
        <v>元木研介</v>
      </c>
      <c r="O224" s="291"/>
      <c r="P224" s="291"/>
      <c r="Q224" s="292"/>
      <c r="R224" s="294" t="s">
        <v>61</v>
      </c>
      <c r="S224" s="295"/>
      <c r="T224" s="295"/>
      <c r="U224" s="296"/>
      <c r="V224" s="54"/>
      <c r="W224" s="62" t="s">
        <v>69</v>
      </c>
      <c r="X224" s="63" t="s">
        <v>70</v>
      </c>
      <c r="Y224" s="62" t="s">
        <v>40</v>
      </c>
      <c r="Z224" s="63" t="s">
        <v>71</v>
      </c>
      <c r="AA224" s="64" t="s">
        <v>72</v>
      </c>
      <c r="AB224" s="63" t="s">
        <v>103</v>
      </c>
      <c r="AC224" s="63" t="s">
        <v>71</v>
      </c>
      <c r="AD224" s="64" t="s">
        <v>72</v>
      </c>
      <c r="AE224" s="113"/>
      <c r="AF224" s="113"/>
      <c r="AG224" s="113"/>
      <c r="AI224" s="196"/>
      <c r="AJ224" s="202"/>
      <c r="AK224" s="202"/>
      <c r="AL224" s="188"/>
      <c r="AM224" s="2" t="s">
        <v>336</v>
      </c>
      <c r="AN224" s="28" t="s">
        <v>341</v>
      </c>
      <c r="AO224" s="12">
        <f>IF(AU221="","",AU221)</f>
        <v>21</v>
      </c>
      <c r="AP224" s="5" t="str">
        <f aca="true" t="shared" si="49" ref="AP224:AP229">IF(AO224="","","-")</f>
        <v>-</v>
      </c>
      <c r="AQ224" s="13">
        <f>IF(AS221="","",AS221)</f>
        <v>19</v>
      </c>
      <c r="AR224" s="276" t="str">
        <f>IF(AV221="","",IF(AV221="○","×",IF(AV221="×","○")))</f>
        <v>○</v>
      </c>
      <c r="AS224" s="269"/>
      <c r="AT224" s="270"/>
      <c r="AU224" s="270"/>
      <c r="AV224" s="271"/>
      <c r="AW224" s="160">
        <v>15</v>
      </c>
      <c r="AX224" s="5" t="str">
        <f t="shared" si="48"/>
        <v>-</v>
      </c>
      <c r="AY224" s="162">
        <v>21</v>
      </c>
      <c r="AZ224" s="373" t="str">
        <f>IF(AW224&lt;&gt;"",IF(AW224&gt;AY224,IF(AW225&gt;AY225,"○",IF(AW226&gt;AY226,"○","×")),IF(AW225&gt;AY225,IF(AW226&gt;AY226,"○","×"),"×")),"")</f>
        <v>×</v>
      </c>
      <c r="BA224" s="252" t="s">
        <v>145</v>
      </c>
      <c r="BB224" s="246"/>
      <c r="BC224" s="246"/>
      <c r="BD224" s="247"/>
      <c r="BE224" s="135"/>
      <c r="BF224" s="78"/>
      <c r="BG224" s="79"/>
      <c r="BH224" s="60"/>
      <c r="BI224" s="61"/>
      <c r="BJ224" s="70"/>
      <c r="BK224" s="79"/>
      <c r="BL224" s="79"/>
      <c r="BM224" s="80"/>
      <c r="BN224" s="55"/>
      <c r="BO224" s="55"/>
      <c r="BP224" s="55"/>
      <c r="BQ224" s="54"/>
      <c r="BR224" s="54"/>
      <c r="BS224" s="54"/>
      <c r="BT224" s="54"/>
      <c r="BU224" s="54"/>
      <c r="BV224" s="57"/>
      <c r="BW224" s="57"/>
      <c r="BX224" s="57"/>
      <c r="BY224" s="57"/>
      <c r="BZ224" s="57"/>
      <c r="CA224" s="57"/>
      <c r="CB224" s="57"/>
    </row>
    <row r="225" spans="1:80" ht="9" customHeight="1">
      <c r="A225" s="258"/>
      <c r="B225" s="259"/>
      <c r="C225" s="260"/>
      <c r="D225" s="2" t="s">
        <v>229</v>
      </c>
      <c r="E225" s="126" t="s">
        <v>219</v>
      </c>
      <c r="F225" s="375"/>
      <c r="G225" s="376"/>
      <c r="H225" s="376"/>
      <c r="I225" s="377"/>
      <c r="J225" s="157">
        <v>21</v>
      </c>
      <c r="K225" s="5" t="str">
        <f>IF(J225="","","-")</f>
        <v>-</v>
      </c>
      <c r="L225" s="153">
        <v>7</v>
      </c>
      <c r="M225" s="366" t="str">
        <f>IF(J225&lt;&gt;"",IF(J225&gt;L225,IF(J226&gt;L226,"○",IF(J227&gt;L227,"○","×")),IF(J226&gt;L226,IF(J227&gt;L227,"○","×"),"×")),"")</f>
        <v>○</v>
      </c>
      <c r="N225" s="157">
        <v>11</v>
      </c>
      <c r="O225" s="6" t="str">
        <f aca="true" t="shared" si="50" ref="O225:O230">IF(N225="","","-")</f>
        <v>-</v>
      </c>
      <c r="P225" s="161">
        <v>21</v>
      </c>
      <c r="Q225" s="380" t="str">
        <f>IF(N225&lt;&gt;"",IF(N225&gt;P225,IF(N226&gt;P226,"○",IF(N227&gt;P227,"○","×")),IF(N226&gt;P226,IF(N227&gt;P227,"○","×"),"×")),"")</f>
        <v>×</v>
      </c>
      <c r="R225" s="273" t="s">
        <v>141</v>
      </c>
      <c r="S225" s="274"/>
      <c r="T225" s="274"/>
      <c r="U225" s="275"/>
      <c r="V225" s="135"/>
      <c r="W225" s="68"/>
      <c r="X225" s="69"/>
      <c r="Y225" s="60"/>
      <c r="Z225" s="61"/>
      <c r="AA225" s="70"/>
      <c r="AB225" s="69"/>
      <c r="AC225" s="69"/>
      <c r="AD225" s="71"/>
      <c r="AE225" s="113"/>
      <c r="AF225" s="113"/>
      <c r="AG225" s="113"/>
      <c r="AI225" s="196"/>
      <c r="AJ225" s="202"/>
      <c r="AK225" s="202"/>
      <c r="AL225" s="188"/>
      <c r="AM225" s="2" t="s">
        <v>337</v>
      </c>
      <c r="AN225" s="129" t="s">
        <v>341</v>
      </c>
      <c r="AO225" s="15">
        <f>IF(AU222="","",AU222)</f>
        <v>21</v>
      </c>
      <c r="AP225" s="5" t="str">
        <f t="shared" si="49"/>
        <v>-</v>
      </c>
      <c r="AQ225" s="13">
        <f>IF(AS222="","",AS222)</f>
        <v>10</v>
      </c>
      <c r="AR225" s="277" t="str">
        <f>IF(AT222="","",AT222)</f>
        <v>-</v>
      </c>
      <c r="AS225" s="272"/>
      <c r="AT225" s="257"/>
      <c r="AU225" s="257"/>
      <c r="AV225" s="256"/>
      <c r="AW225" s="160">
        <v>6</v>
      </c>
      <c r="AX225" s="5" t="str">
        <f t="shared" si="48"/>
        <v>-</v>
      </c>
      <c r="AY225" s="162">
        <v>21</v>
      </c>
      <c r="AZ225" s="373"/>
      <c r="BA225" s="248"/>
      <c r="BB225" s="249"/>
      <c r="BC225" s="249"/>
      <c r="BD225" s="250"/>
      <c r="BE225" s="135"/>
      <c r="BF225" s="68">
        <f>COUNTIF(AO224:AZ226,"○")</f>
        <v>1</v>
      </c>
      <c r="BG225" s="69">
        <f>COUNTIF(AO224:AZ226,"×")</f>
        <v>1</v>
      </c>
      <c r="BH225" s="72">
        <f>(IF((AO224&gt;AQ224),1,0))+(IF((AO225&gt;AQ225),1,0))+(IF((AO226&gt;AQ226),1,0))+(IF((AS224&gt;AU224),1,0))+(IF((AS225&gt;AU225),1,0))+(IF((AS226&gt;AU226),1,0))+(IF((AW224&gt;AY224),1,0))+(IF((AW225&gt;AY225),1,0))+(IF((AW226&gt;AY226),1,0))</f>
        <v>2</v>
      </c>
      <c r="BI225" s="73">
        <f>(IF((AO224&lt;AQ224),1,0))+(IF((AO225&lt;AQ225),1,0))+(IF((AO226&lt;AQ226),1,0))+(IF((AS224&lt;AU224),1,0))+(IF((AS225&lt;AU225),1,0))+(IF((AS226&lt;AU226),1,0))+(IF((AW224&lt;AY224),1,0))+(IF((AW225&lt;AY225),1,0))+(IF((AW226&lt;AY226),1,0))</f>
        <v>2</v>
      </c>
      <c r="BJ225" s="74">
        <f>BH225-BI225</f>
        <v>0</v>
      </c>
      <c r="BK225" s="69">
        <f>SUM(AO224:AO226,AS224:AS226,AW224:AW226)</f>
        <v>63</v>
      </c>
      <c r="BL225" s="69">
        <f>SUM(AQ224:AQ226,AU224:AU226,AY224:AY226)</f>
        <v>71</v>
      </c>
      <c r="BM225" s="71">
        <f>BK225-BL225</f>
        <v>-8</v>
      </c>
      <c r="BN225" s="55"/>
      <c r="BO225" s="55"/>
      <c r="BP225" s="55"/>
      <c r="BQ225" s="54"/>
      <c r="BR225" s="54"/>
      <c r="BS225" s="54"/>
      <c r="BT225" s="54"/>
      <c r="BU225" s="54"/>
      <c r="BV225" s="57"/>
      <c r="BW225" s="57"/>
      <c r="BX225" s="57"/>
      <c r="BY225" s="57"/>
      <c r="BZ225" s="57"/>
      <c r="CA225" s="57"/>
      <c r="CB225" s="57"/>
    </row>
    <row r="226" spans="1:80" ht="9" customHeight="1">
      <c r="A226" s="258"/>
      <c r="B226" s="259"/>
      <c r="C226" s="260"/>
      <c r="D226" s="2" t="s">
        <v>230</v>
      </c>
      <c r="E226" s="125" t="s">
        <v>219</v>
      </c>
      <c r="F226" s="378"/>
      <c r="G226" s="257"/>
      <c r="H226" s="257"/>
      <c r="I226" s="256"/>
      <c r="J226" s="157">
        <v>21</v>
      </c>
      <c r="K226" s="5" t="str">
        <f>IF(J226="","","-")</f>
        <v>-</v>
      </c>
      <c r="L226" s="155">
        <v>12</v>
      </c>
      <c r="M226" s="358"/>
      <c r="N226" s="157">
        <v>16</v>
      </c>
      <c r="O226" s="5" t="str">
        <f t="shared" si="50"/>
        <v>-</v>
      </c>
      <c r="P226" s="162">
        <v>21</v>
      </c>
      <c r="Q226" s="381"/>
      <c r="R226" s="248"/>
      <c r="S226" s="249"/>
      <c r="T226" s="249"/>
      <c r="U226" s="250"/>
      <c r="V226" s="135"/>
      <c r="W226" s="68">
        <f>COUNTIF(F225:Q227,"○")</f>
        <v>1</v>
      </c>
      <c r="X226" s="69">
        <f>COUNTIF(F225:Q227,"×")</f>
        <v>1</v>
      </c>
      <c r="Y226" s="72">
        <f>(IF((F225&gt;H225),1,0))+(IF((F226&gt;H226),1,0))+(IF((F227&gt;H227),1,0))+(IF((J225&gt;L225),1,0))+(IF((J226&gt;L226),1,0))+(IF((J227&gt;L227),1,0))+(IF((N225&gt;P225),1,0))+(IF((N226&gt;P226),1,0))+(IF((N227&gt;P227),1,0))</f>
        <v>2</v>
      </c>
      <c r="Z226" s="73">
        <f>(IF((F225&lt;H225),1,0))+(IF((F226&lt;H226),1,0))+(IF((F227&lt;H227),1,0))+(IF((J225&lt;L225),1,0))+(IF((J226&lt;L226),1,0))+(IF((J227&lt;L227),1,0))+(IF((N225&lt;P225),1,0))+(IF((N226&lt;P226),1,0))+(IF((N227&lt;P227),1,0))</f>
        <v>2</v>
      </c>
      <c r="AA226" s="74">
        <f>Y226-Z226</f>
        <v>0</v>
      </c>
      <c r="AB226" s="69">
        <f>SUM(F225:F227,J225:J227,N225:N227)</f>
        <v>69</v>
      </c>
      <c r="AC226" s="69">
        <f>SUM(H225:H227,L225:L227,P225:P227)</f>
        <v>61</v>
      </c>
      <c r="AD226" s="71">
        <f>AB226-AC226</f>
        <v>8</v>
      </c>
      <c r="AE226" s="113"/>
      <c r="AF226" s="113"/>
      <c r="AG226" s="113"/>
      <c r="AI226" s="196"/>
      <c r="AJ226" s="202"/>
      <c r="AK226" s="203"/>
      <c r="AL226" s="188"/>
      <c r="AM226" s="7"/>
      <c r="AN226" s="17"/>
      <c r="AO226" s="7">
        <f>IF(AU223="","",AU223)</f>
      </c>
      <c r="AP226" s="5">
        <f t="shared" si="49"/>
      </c>
      <c r="AQ226" s="18">
        <f>IF(AS223="","",AS223)</f>
      </c>
      <c r="AR226" s="278">
        <f>IF(AT223="","",AT223)</f>
      </c>
      <c r="AS226" s="279"/>
      <c r="AT226" s="280"/>
      <c r="AU226" s="280"/>
      <c r="AV226" s="281"/>
      <c r="AW226" s="160"/>
      <c r="AX226" s="5">
        <f t="shared" si="48"/>
      </c>
      <c r="AY226" s="163"/>
      <c r="AZ226" s="374"/>
      <c r="BA226" s="35">
        <f>BF225</f>
        <v>1</v>
      </c>
      <c r="BB226" s="36" t="s">
        <v>102</v>
      </c>
      <c r="BC226" s="36">
        <f>BG225</f>
        <v>1</v>
      </c>
      <c r="BD226" s="37" t="s">
        <v>70</v>
      </c>
      <c r="BE226" s="136"/>
      <c r="BF226" s="81"/>
      <c r="BG226" s="82"/>
      <c r="BH226" s="83"/>
      <c r="BI226" s="84"/>
      <c r="BJ226" s="85"/>
      <c r="BK226" s="82"/>
      <c r="BL226" s="82"/>
      <c r="BM226" s="86"/>
      <c r="BN226" s="55"/>
      <c r="BO226" s="55"/>
      <c r="BP226" s="55"/>
      <c r="BQ226" s="54"/>
      <c r="BR226" s="54"/>
      <c r="BS226" s="54"/>
      <c r="BT226" s="54"/>
      <c r="BU226" s="54"/>
      <c r="BV226" s="57"/>
      <c r="BW226" s="57"/>
      <c r="BX226" s="57"/>
      <c r="BY226" s="57"/>
      <c r="BZ226" s="57"/>
      <c r="CA226" s="57"/>
      <c r="CB226" s="57"/>
    </row>
    <row r="227" spans="1:80" ht="9" customHeight="1">
      <c r="A227" s="258"/>
      <c r="B227" s="259"/>
      <c r="C227" s="260"/>
      <c r="D227" s="7"/>
      <c r="E227" s="122"/>
      <c r="F227" s="379"/>
      <c r="G227" s="280"/>
      <c r="H227" s="280"/>
      <c r="I227" s="281"/>
      <c r="J227" s="158"/>
      <c r="K227" s="5">
        <f>IF(J227="","","-")</f>
      </c>
      <c r="L227" s="156"/>
      <c r="M227" s="359"/>
      <c r="N227" s="159"/>
      <c r="O227" s="10">
        <f t="shared" si="50"/>
      </c>
      <c r="P227" s="156"/>
      <c r="Q227" s="382"/>
      <c r="R227" s="35">
        <f>W226</f>
        <v>1</v>
      </c>
      <c r="S227" s="36" t="s">
        <v>102</v>
      </c>
      <c r="T227" s="36">
        <f>X226</f>
        <v>1</v>
      </c>
      <c r="U227" s="37" t="s">
        <v>70</v>
      </c>
      <c r="V227" s="136"/>
      <c r="W227" s="68"/>
      <c r="X227" s="69"/>
      <c r="Y227" s="75"/>
      <c r="Z227" s="76"/>
      <c r="AA227" s="77"/>
      <c r="AB227" s="69"/>
      <c r="AC227" s="69"/>
      <c r="AD227" s="71"/>
      <c r="AE227" s="113"/>
      <c r="AF227" s="113"/>
      <c r="AG227" s="113"/>
      <c r="AI227" s="196"/>
      <c r="AJ227" s="202"/>
      <c r="AK227" s="203"/>
      <c r="AL227" s="188"/>
      <c r="AM227" s="20" t="s">
        <v>338</v>
      </c>
      <c r="AN227" s="11" t="s">
        <v>343</v>
      </c>
      <c r="AO227" s="20">
        <f>IF(AY221="","",AY221)</f>
        <v>21</v>
      </c>
      <c r="AP227" s="19" t="str">
        <f t="shared" si="49"/>
        <v>-</v>
      </c>
      <c r="AQ227" s="22">
        <f>IF(AW221="","",AW221)</f>
        <v>5</v>
      </c>
      <c r="AR227" s="276" t="str">
        <f>IF(AZ221="","",IF(AZ221="○","×",IF(AZ221="×","○")))</f>
        <v>○</v>
      </c>
      <c r="AS227" s="21">
        <f>IF(AY224="","",AY224)</f>
        <v>21</v>
      </c>
      <c r="AT227" s="19" t="str">
        <f>IF(AS227="","","-")</f>
        <v>-</v>
      </c>
      <c r="AU227" s="22">
        <f>IF(AW224="","",AW224)</f>
        <v>15</v>
      </c>
      <c r="AV227" s="276" t="str">
        <f>IF(AZ224="","",IF(AZ224="○","×",IF(AZ224="×","○")))</f>
        <v>○</v>
      </c>
      <c r="AW227" s="269"/>
      <c r="AX227" s="270"/>
      <c r="AY227" s="270"/>
      <c r="AZ227" s="271"/>
      <c r="BA227" s="252" t="s">
        <v>146</v>
      </c>
      <c r="BB227" s="246"/>
      <c r="BC227" s="246"/>
      <c r="BD227" s="247"/>
      <c r="BE227" s="135"/>
      <c r="BF227" s="78"/>
      <c r="BG227" s="79"/>
      <c r="BH227" s="60"/>
      <c r="BI227" s="61"/>
      <c r="BJ227" s="70"/>
      <c r="BK227" s="79"/>
      <c r="BL227" s="79"/>
      <c r="BM227" s="80"/>
      <c r="BN227" s="55"/>
      <c r="BO227" s="55"/>
      <c r="BP227" s="55"/>
      <c r="BQ227" s="54"/>
      <c r="BR227" s="54"/>
      <c r="BS227" s="54"/>
      <c r="BT227" s="54"/>
      <c r="BU227" s="54"/>
      <c r="BV227" s="57"/>
      <c r="BW227" s="57"/>
      <c r="BX227" s="57"/>
      <c r="BY227" s="57"/>
      <c r="BZ227" s="57"/>
      <c r="CA227" s="57"/>
      <c r="CB227" s="57"/>
    </row>
    <row r="228" spans="1:80" ht="9" customHeight="1">
      <c r="A228" s="258"/>
      <c r="B228" s="259"/>
      <c r="C228" s="260"/>
      <c r="D228" s="2" t="s">
        <v>231</v>
      </c>
      <c r="E228" s="126" t="s">
        <v>222</v>
      </c>
      <c r="F228" s="12">
        <f>IF(L225="","",L225)</f>
        <v>7</v>
      </c>
      <c r="G228" s="5" t="str">
        <f aca="true" t="shared" si="51" ref="G228:G233">IF(F228="","","-")</f>
        <v>-</v>
      </c>
      <c r="H228" s="13">
        <f>IF(J225="","",J225)</f>
        <v>21</v>
      </c>
      <c r="I228" s="276" t="str">
        <f>IF(M225="","",IF(M225="○","×",IF(M225="×","○")))</f>
        <v>×</v>
      </c>
      <c r="J228" s="269"/>
      <c r="K228" s="270"/>
      <c r="L228" s="270"/>
      <c r="M228" s="271"/>
      <c r="N228" s="160">
        <v>10</v>
      </c>
      <c r="O228" s="5">
        <v>21</v>
      </c>
      <c r="P228" s="162">
        <v>21</v>
      </c>
      <c r="Q228" s="373" t="str">
        <f>IF(N228&lt;&gt;"",IF(N228&gt;P228,IF(N229&gt;P229,"○",IF(N230&gt;P230,"○","×")),IF(N229&gt;P229,IF(N230&gt;P230,"○","×"),"×")),"")</f>
        <v>×</v>
      </c>
      <c r="R228" s="252" t="s">
        <v>142</v>
      </c>
      <c r="S228" s="246"/>
      <c r="T228" s="246"/>
      <c r="U228" s="247"/>
      <c r="V228" s="135"/>
      <c r="W228" s="78"/>
      <c r="X228" s="79"/>
      <c r="Y228" s="60"/>
      <c r="Z228" s="61"/>
      <c r="AA228" s="70"/>
      <c r="AB228" s="79"/>
      <c r="AC228" s="79"/>
      <c r="AD228" s="80"/>
      <c r="AE228" s="113"/>
      <c r="AF228" s="113"/>
      <c r="AG228" s="113"/>
      <c r="AI228" s="196"/>
      <c r="AJ228" s="202"/>
      <c r="AK228" s="203"/>
      <c r="AL228" s="188"/>
      <c r="AM228" s="15" t="s">
        <v>339</v>
      </c>
      <c r="AN228" s="3" t="s">
        <v>343</v>
      </c>
      <c r="AO228" s="15">
        <f>IF(AY222="","",AY222)</f>
        <v>21</v>
      </c>
      <c r="AP228" s="5" t="str">
        <f t="shared" si="49"/>
        <v>-</v>
      </c>
      <c r="AQ228" s="13">
        <f>IF(AW222="","",AW222)</f>
        <v>3</v>
      </c>
      <c r="AR228" s="277">
        <f>IF(AT225="","",AT225)</f>
      </c>
      <c r="AS228" s="16">
        <f>IF(AY225="","",AY225)</f>
        <v>21</v>
      </c>
      <c r="AT228" s="5" t="str">
        <f>IF(AS228="","","-")</f>
        <v>-</v>
      </c>
      <c r="AU228" s="13">
        <f>IF(AW225="","",AW225)</f>
        <v>6</v>
      </c>
      <c r="AV228" s="277" t="str">
        <f>IF(AX225="","",AX225)</f>
        <v>-</v>
      </c>
      <c r="AW228" s="272"/>
      <c r="AX228" s="257"/>
      <c r="AY228" s="257"/>
      <c r="AZ228" s="256"/>
      <c r="BA228" s="248"/>
      <c r="BB228" s="249"/>
      <c r="BC228" s="249"/>
      <c r="BD228" s="250"/>
      <c r="BE228" s="135"/>
      <c r="BF228" s="68">
        <f>COUNTIF(AO227:AZ229,"○")</f>
        <v>2</v>
      </c>
      <c r="BG228" s="69">
        <f>COUNTIF(AO227:AZ229,"×")</f>
        <v>0</v>
      </c>
      <c r="BH228" s="72">
        <f>(IF((AO227&gt;AQ227),1,0))+(IF((AO228&gt;AQ228),1,0))+(IF((AO229&gt;AQ229),1,0))+(IF((AS227&gt;AU227),1,0))+(IF((AS228&gt;AU228),1,0))+(IF((AS229&gt;AU229),1,0))+(IF((AW227&gt;AY227),1,0))+(IF((AW228&gt;AY228),1,0))+(IF((AW229&gt;AY229),1,0))</f>
        <v>4</v>
      </c>
      <c r="BI228" s="73">
        <f>(IF((AO227&lt;AQ227),1,0))+(IF((AO228&lt;AQ228),1,0))+(IF((AO229&lt;AQ229),1,0))+(IF((AS227&lt;AU227),1,0))+(IF((AS228&lt;AU228),1,0))+(IF((AS229&lt;AU229),1,0))+(IF((AW227&lt;AY227),1,0))+(IF((AW228&lt;AY228),1,0))+(IF((AW229&lt;AY229),1,0))</f>
        <v>0</v>
      </c>
      <c r="BJ228" s="74">
        <f>BH228-BI228</f>
        <v>4</v>
      </c>
      <c r="BK228" s="69">
        <f>SUM(AO227:AO229,AS227:AS229,AW227:AW229)</f>
        <v>84</v>
      </c>
      <c r="BL228" s="69">
        <f>SUM(AQ227:AQ229,AU227:AU229,AY227:AY229)</f>
        <v>29</v>
      </c>
      <c r="BM228" s="71">
        <f>BK228-BL228</f>
        <v>55</v>
      </c>
      <c r="BN228" s="55"/>
      <c r="BO228" s="55"/>
      <c r="BP228" s="55"/>
      <c r="BQ228" s="54"/>
      <c r="BR228" s="54"/>
      <c r="BS228" s="54"/>
      <c r="BT228" s="54"/>
      <c r="BU228" s="54"/>
      <c r="BV228" s="57"/>
      <c r="BW228" s="57"/>
      <c r="BX228" s="57"/>
      <c r="BY228" s="57"/>
      <c r="BZ228" s="57"/>
      <c r="CA228" s="57"/>
      <c r="CB228" s="57"/>
    </row>
    <row r="229" spans="1:80" ht="9" customHeight="1" thickBot="1">
      <c r="A229" s="258"/>
      <c r="B229" s="259"/>
      <c r="C229" s="260"/>
      <c r="D229" s="2" t="s">
        <v>248</v>
      </c>
      <c r="E229" s="125" t="s">
        <v>222</v>
      </c>
      <c r="F229" s="15">
        <f>IF(L226="","",L226)</f>
        <v>12</v>
      </c>
      <c r="G229" s="5" t="str">
        <f t="shared" si="51"/>
        <v>-</v>
      </c>
      <c r="H229" s="13">
        <f>IF(J226="","",J226)</f>
        <v>21</v>
      </c>
      <c r="I229" s="277" t="str">
        <f>IF(K226="","",K226)</f>
        <v>-</v>
      </c>
      <c r="J229" s="272"/>
      <c r="K229" s="257"/>
      <c r="L229" s="257"/>
      <c r="M229" s="256"/>
      <c r="N229" s="160">
        <v>8</v>
      </c>
      <c r="O229" s="5">
        <v>21</v>
      </c>
      <c r="P229" s="162">
        <v>21</v>
      </c>
      <c r="Q229" s="373"/>
      <c r="R229" s="248"/>
      <c r="S229" s="249"/>
      <c r="T229" s="249"/>
      <c r="U229" s="250"/>
      <c r="V229" s="135"/>
      <c r="W229" s="68">
        <f>COUNTIF(F228:Q230,"○")</f>
        <v>0</v>
      </c>
      <c r="X229" s="69">
        <f>COUNTIF(F228:Q230,"×")</f>
        <v>2</v>
      </c>
      <c r="Y229" s="72">
        <f>(IF((F228&gt;H228),1,0))+(IF((F229&gt;H229),1,0))+(IF((F230&gt;H230),1,0))+(IF((J228&gt;L228),1,0))+(IF((J229&gt;L229),1,0))+(IF((J230&gt;L230),1,0))+(IF((N228&gt;P228),1,0))+(IF((N229&gt;P229),1,0))+(IF((N230&gt;P230),1,0))</f>
        <v>0</v>
      </c>
      <c r="Z229" s="73">
        <f>(IF((F228&lt;H228),1,0))+(IF((F229&lt;H229),1,0))+(IF((F230&lt;H230),1,0))+(IF((J228&lt;L228),1,0))+(IF((J229&lt;L229),1,0))+(IF((J230&lt;L230),1,0))+(IF((N228&lt;P228),1,0))+(IF((N229&lt;P229),1,0))+(IF((N230&lt;P230),1,0))</f>
        <v>4</v>
      </c>
      <c r="AA229" s="74">
        <f>Y229-Z229</f>
        <v>-4</v>
      </c>
      <c r="AB229" s="69">
        <f>SUM(F228:F230,J228:J230,N228:N230)</f>
        <v>37</v>
      </c>
      <c r="AC229" s="69">
        <f>SUM(H228:H230,L228:L230,P228:P230)</f>
        <v>84</v>
      </c>
      <c r="AD229" s="71">
        <f>AB229-AC229</f>
        <v>-47</v>
      </c>
      <c r="AE229" s="113"/>
      <c r="AF229" s="113"/>
      <c r="AG229" s="113"/>
      <c r="AI229" s="196"/>
      <c r="AJ229" s="237"/>
      <c r="AK229" s="203"/>
      <c r="AL229" s="188"/>
      <c r="AM229" s="23"/>
      <c r="AN229" s="24"/>
      <c r="AO229" s="23">
        <f>IF(AY223="","",AY223)</f>
      </c>
      <c r="AP229" s="25">
        <f t="shared" si="49"/>
      </c>
      <c r="AQ229" s="26">
        <f>IF(AW223="","",AW223)</f>
      </c>
      <c r="AR229" s="292">
        <f>IF(AT226="","",AT226)</f>
      </c>
      <c r="AS229" s="27">
        <f>IF(AY226="","",AY226)</f>
      </c>
      <c r="AT229" s="25">
        <f>IF(AS229="","","-")</f>
      </c>
      <c r="AU229" s="26">
        <f>IF(AW226="","",AW226)</f>
      </c>
      <c r="AV229" s="292">
        <f>IF(AX226="","",AX226)</f>
      </c>
      <c r="AW229" s="253"/>
      <c r="AX229" s="254"/>
      <c r="AY229" s="254"/>
      <c r="AZ229" s="255"/>
      <c r="BA229" s="38">
        <f>BF228</f>
        <v>2</v>
      </c>
      <c r="BB229" s="39" t="s">
        <v>102</v>
      </c>
      <c r="BC229" s="39">
        <f>BG228</f>
        <v>0</v>
      </c>
      <c r="BD229" s="40" t="s">
        <v>70</v>
      </c>
      <c r="BE229" s="136"/>
      <c r="BF229" s="81"/>
      <c r="BG229" s="82"/>
      <c r="BH229" s="83"/>
      <c r="BI229" s="84"/>
      <c r="BJ229" s="85"/>
      <c r="BK229" s="82"/>
      <c r="BL229" s="82"/>
      <c r="BM229" s="86"/>
      <c r="BN229" s="55"/>
      <c r="BO229" s="55"/>
      <c r="BP229" s="55"/>
      <c r="BQ229" s="54"/>
      <c r="BR229" s="54"/>
      <c r="BS229" s="54"/>
      <c r="BT229" s="54"/>
      <c r="BU229" s="54"/>
      <c r="BV229" s="57"/>
      <c r="BW229" s="57"/>
      <c r="BX229" s="57"/>
      <c r="BY229" s="57"/>
      <c r="BZ229" s="57"/>
      <c r="CA229" s="57"/>
      <c r="CB229" s="57"/>
    </row>
    <row r="230" spans="1:80" ht="9" customHeight="1">
      <c r="A230" s="258"/>
      <c r="B230" s="259"/>
      <c r="C230" s="260"/>
      <c r="D230" s="7"/>
      <c r="E230" s="123"/>
      <c r="F230" s="7">
        <f>IF(L227="","",L227)</f>
      </c>
      <c r="G230" s="5">
        <f t="shared" si="51"/>
      </c>
      <c r="H230" s="18">
        <f>IF(J227="","",J227)</f>
      </c>
      <c r="I230" s="278">
        <f>IF(K227="","",K227)</f>
      </c>
      <c r="J230" s="279"/>
      <c r="K230" s="280"/>
      <c r="L230" s="280"/>
      <c r="M230" s="281"/>
      <c r="N230" s="160"/>
      <c r="O230" s="5">
        <f t="shared" si="50"/>
      </c>
      <c r="P230" s="163"/>
      <c r="Q230" s="374"/>
      <c r="R230" s="35">
        <f>W229</f>
        <v>0</v>
      </c>
      <c r="S230" s="36" t="s">
        <v>102</v>
      </c>
      <c r="T230" s="36">
        <f>X229</f>
        <v>2</v>
      </c>
      <c r="U230" s="37" t="s">
        <v>70</v>
      </c>
      <c r="V230" s="136"/>
      <c r="W230" s="81"/>
      <c r="X230" s="82"/>
      <c r="Y230" s="83"/>
      <c r="Z230" s="84"/>
      <c r="AA230" s="85"/>
      <c r="AB230" s="82"/>
      <c r="AC230" s="82"/>
      <c r="AD230" s="86"/>
      <c r="AE230" s="113"/>
      <c r="AF230" s="113"/>
      <c r="AG230" s="113"/>
      <c r="AI230" s="196"/>
      <c r="AJ230" s="237"/>
      <c r="AK230" s="203"/>
      <c r="AL230" s="201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5"/>
      <c r="BK230" s="55"/>
      <c r="BL230" s="55"/>
      <c r="BM230" s="55"/>
      <c r="BN230" s="55"/>
      <c r="BO230" s="55"/>
      <c r="BP230" s="55"/>
      <c r="BQ230" s="54"/>
      <c r="BR230" s="54"/>
      <c r="BS230" s="54"/>
      <c r="BT230" s="54"/>
      <c r="BU230" s="54"/>
      <c r="BV230" s="57"/>
      <c r="BW230" s="57"/>
      <c r="BX230" s="57"/>
      <c r="BY230" s="57"/>
      <c r="BZ230" s="57"/>
      <c r="CA230" s="57"/>
      <c r="CB230" s="57"/>
    </row>
    <row r="231" spans="1:80" ht="9" customHeight="1">
      <c r="A231" s="258"/>
      <c r="B231" s="259"/>
      <c r="C231" s="260"/>
      <c r="D231" s="20" t="s">
        <v>232</v>
      </c>
      <c r="E231" s="126" t="s">
        <v>234</v>
      </c>
      <c r="F231" s="20">
        <f>IF(P225="","",P225)</f>
        <v>21</v>
      </c>
      <c r="G231" s="19" t="str">
        <f t="shared" si="51"/>
        <v>-</v>
      </c>
      <c r="H231" s="22">
        <f>IF(N225="","",N225)</f>
        <v>11</v>
      </c>
      <c r="I231" s="276" t="str">
        <f>IF(Q225="","",IF(Q225="○","×",IF(Q225="×","○")))</f>
        <v>○</v>
      </c>
      <c r="J231" s="21">
        <f>IF(P228="","",P228)</f>
        <v>21</v>
      </c>
      <c r="K231" s="19" t="str">
        <f>IF(J231="","","-")</f>
        <v>-</v>
      </c>
      <c r="L231" s="22">
        <f>IF(N228="","",N228)</f>
        <v>10</v>
      </c>
      <c r="M231" s="276" t="str">
        <f>IF(Q228="","",IF(Q228="○","×",IF(Q228="×","○")))</f>
        <v>○</v>
      </c>
      <c r="N231" s="269"/>
      <c r="O231" s="270"/>
      <c r="P231" s="270"/>
      <c r="Q231" s="271"/>
      <c r="R231" s="252" t="s">
        <v>140</v>
      </c>
      <c r="S231" s="246"/>
      <c r="T231" s="246"/>
      <c r="U231" s="247"/>
      <c r="V231" s="135"/>
      <c r="W231" s="78"/>
      <c r="X231" s="79"/>
      <c r="Y231" s="60"/>
      <c r="Z231" s="61"/>
      <c r="AA231" s="70"/>
      <c r="AB231" s="79"/>
      <c r="AC231" s="79"/>
      <c r="AD231" s="80"/>
      <c r="AE231" s="113"/>
      <c r="AF231" s="113"/>
      <c r="AG231" s="113"/>
      <c r="AI231" s="196"/>
      <c r="AJ231" s="237"/>
      <c r="AK231" s="203"/>
      <c r="AL231" s="201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5"/>
      <c r="BK231" s="55"/>
      <c r="BL231" s="55"/>
      <c r="BM231" s="55"/>
      <c r="BN231" s="55"/>
      <c r="BO231" s="55"/>
      <c r="BP231" s="55"/>
      <c r="BQ231" s="54"/>
      <c r="BR231" s="54"/>
      <c r="BS231" s="54"/>
      <c r="BT231" s="54"/>
      <c r="BU231" s="54"/>
      <c r="BV231" s="57"/>
      <c r="BW231" s="57"/>
      <c r="BX231" s="57"/>
      <c r="BY231" s="57"/>
      <c r="BZ231" s="57"/>
      <c r="CA231" s="57"/>
      <c r="CB231" s="57"/>
    </row>
    <row r="232" spans="1:80" ht="9" customHeight="1">
      <c r="A232" s="258"/>
      <c r="B232" s="259"/>
      <c r="C232" s="260"/>
      <c r="D232" s="15" t="s">
        <v>233</v>
      </c>
      <c r="E232" s="125" t="s">
        <v>235</v>
      </c>
      <c r="F232" s="15">
        <f>IF(P226="","",P226)</f>
        <v>21</v>
      </c>
      <c r="G232" s="5" t="str">
        <f t="shared" si="51"/>
        <v>-</v>
      </c>
      <c r="H232" s="13">
        <f>IF(N226="","",N226)</f>
        <v>16</v>
      </c>
      <c r="I232" s="277">
        <f>IF(K229="","",K229)</f>
      </c>
      <c r="J232" s="16">
        <f>IF(P229="","",P229)</f>
        <v>21</v>
      </c>
      <c r="K232" s="5" t="str">
        <f>IF(J232="","","-")</f>
        <v>-</v>
      </c>
      <c r="L232" s="13">
        <f>IF(N229="","",N229)</f>
        <v>8</v>
      </c>
      <c r="M232" s="277">
        <f>IF(O229="","",O229)</f>
        <v>21</v>
      </c>
      <c r="N232" s="272"/>
      <c r="O232" s="257"/>
      <c r="P232" s="257"/>
      <c r="Q232" s="256"/>
      <c r="R232" s="248"/>
      <c r="S232" s="249"/>
      <c r="T232" s="249"/>
      <c r="U232" s="250"/>
      <c r="V232" s="135"/>
      <c r="W232" s="68">
        <f>COUNTIF(F231:Q233,"○")</f>
        <v>2</v>
      </c>
      <c r="X232" s="69">
        <f>COUNTIF(F231:Q233,"×")</f>
        <v>0</v>
      </c>
      <c r="Y232" s="72">
        <f>(IF((F231&gt;H231),1,0))+(IF((F232&gt;H232),1,0))+(IF((F233&gt;H233),1,0))+(IF((J231&gt;L231),1,0))+(IF((J232&gt;L232),1,0))+(IF((J233&gt;L233),1,0))+(IF((N231&gt;P231),1,0))+(IF((N232&gt;P232),1,0))+(IF((N233&gt;P233),1,0))</f>
        <v>4</v>
      </c>
      <c r="Z232" s="73">
        <f>(IF((F231&lt;H231),1,0))+(IF((F232&lt;H232),1,0))+(IF((F233&lt;H233),1,0))+(IF((J231&lt;L231),1,0))+(IF((J232&lt;L232),1,0))+(IF((J233&lt;L233),1,0))+(IF((N231&lt;P231),1,0))+(IF((N232&lt;P232),1,0))+(IF((N233&lt;P233),1,0))</f>
        <v>0</v>
      </c>
      <c r="AA232" s="74">
        <f>Y232-Z232</f>
        <v>4</v>
      </c>
      <c r="AB232" s="69">
        <f>SUM(F231:F233,J231:J233,N231:N233)</f>
        <v>84</v>
      </c>
      <c r="AC232" s="69">
        <f>SUM(H231:H233,L231:L233,P231:P233)</f>
        <v>45</v>
      </c>
      <c r="AD232" s="71">
        <f>AB232-AC232</f>
        <v>39</v>
      </c>
      <c r="AE232" s="113"/>
      <c r="AF232" s="113"/>
      <c r="AG232" s="113"/>
      <c r="AI232" s="196"/>
      <c r="AJ232" s="237"/>
      <c r="AK232" s="203"/>
      <c r="AL232" s="201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5"/>
      <c r="BK232" s="55"/>
      <c r="BL232" s="55"/>
      <c r="BM232" s="55"/>
      <c r="BN232" s="55"/>
      <c r="BO232" s="55"/>
      <c r="BP232" s="55"/>
      <c r="BQ232" s="54"/>
      <c r="BR232" s="54"/>
      <c r="BS232" s="54"/>
      <c r="BT232" s="54"/>
      <c r="BU232" s="54"/>
      <c r="BV232" s="57"/>
      <c r="BW232" s="57"/>
      <c r="BX232" s="57"/>
      <c r="BY232" s="57"/>
      <c r="BZ232" s="57"/>
      <c r="CA232" s="57"/>
      <c r="CB232" s="57"/>
    </row>
    <row r="233" spans="1:80" ht="9" customHeight="1" thickBot="1">
      <c r="A233" s="258"/>
      <c r="B233" s="259"/>
      <c r="C233" s="260"/>
      <c r="D233" s="23"/>
      <c r="E233" s="124"/>
      <c r="F233" s="23">
        <f>IF(P227="","",P227)</f>
      </c>
      <c r="G233" s="25">
        <f t="shared" si="51"/>
      </c>
      <c r="H233" s="26">
        <f>IF(N227="","",N227)</f>
      </c>
      <c r="I233" s="292">
        <f>IF(K230="","",K230)</f>
      </c>
      <c r="J233" s="27">
        <f>IF(P230="","",P230)</f>
      </c>
      <c r="K233" s="25">
        <f>IF(J233="","","-")</f>
      </c>
      <c r="L233" s="26">
        <f>IF(N230="","",N230)</f>
      </c>
      <c r="M233" s="292">
        <f>IF(O230="","",O230)</f>
      </c>
      <c r="N233" s="253"/>
      <c r="O233" s="254"/>
      <c r="P233" s="254"/>
      <c r="Q233" s="255"/>
      <c r="R233" s="38">
        <f>W232</f>
        <v>2</v>
      </c>
      <c r="S233" s="39" t="s">
        <v>102</v>
      </c>
      <c r="T233" s="39">
        <f>X232</f>
        <v>0</v>
      </c>
      <c r="U233" s="40" t="s">
        <v>70</v>
      </c>
      <c r="V233" s="136"/>
      <c r="W233" s="81"/>
      <c r="X233" s="82"/>
      <c r="Y233" s="83"/>
      <c r="Z233" s="84"/>
      <c r="AA233" s="85"/>
      <c r="AB233" s="82"/>
      <c r="AC233" s="82"/>
      <c r="AD233" s="86"/>
      <c r="AE233" s="113"/>
      <c r="AF233" s="113"/>
      <c r="AG233" s="113"/>
      <c r="AI233" s="196"/>
      <c r="AJ233" s="237"/>
      <c r="AK233" s="203"/>
      <c r="AL233" s="201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5"/>
      <c r="BK233" s="55"/>
      <c r="BL233" s="55"/>
      <c r="BM233" s="55"/>
      <c r="BN233" s="55"/>
      <c r="BO233" s="55"/>
      <c r="BP233" s="55"/>
      <c r="BQ233" s="54"/>
      <c r="BR233" s="54"/>
      <c r="BS233" s="54"/>
      <c r="BT233" s="54"/>
      <c r="BU233" s="54"/>
      <c r="BV233" s="57"/>
      <c r="BW233" s="57"/>
      <c r="BX233" s="57"/>
      <c r="BY233" s="57"/>
      <c r="BZ233" s="57"/>
      <c r="CA233" s="57"/>
      <c r="CB233" s="57"/>
    </row>
    <row r="234" spans="1:80" ht="9" customHeight="1" thickBot="1">
      <c r="A234" s="258"/>
      <c r="B234" s="259"/>
      <c r="C234" s="260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I234" s="196"/>
      <c r="AJ234" s="237"/>
      <c r="AK234" s="203"/>
      <c r="AL234" s="201"/>
      <c r="AM234" s="383" t="s">
        <v>124</v>
      </c>
      <c r="AN234" s="383"/>
      <c r="AO234" s="383"/>
      <c r="AP234" s="383"/>
      <c r="AQ234" s="383"/>
      <c r="AR234" s="383"/>
      <c r="AS234" s="383"/>
      <c r="AT234" s="383"/>
      <c r="AU234" s="383"/>
      <c r="AV234" s="383"/>
      <c r="AW234" s="383"/>
      <c r="AX234" s="383"/>
      <c r="AY234" s="383"/>
      <c r="AZ234" s="383"/>
      <c r="BA234" s="383"/>
      <c r="BB234" s="383"/>
      <c r="BC234" s="383"/>
      <c r="BD234" s="383"/>
      <c r="BE234" s="383"/>
      <c r="BF234" s="383"/>
      <c r="BG234" s="383"/>
      <c r="BH234" s="383"/>
      <c r="BI234" s="383"/>
      <c r="BJ234" s="383"/>
      <c r="BK234" s="383"/>
      <c r="BL234" s="383"/>
      <c r="BM234" s="383"/>
      <c r="BN234" s="383"/>
      <c r="BO234" s="383"/>
      <c r="BP234" s="128"/>
      <c r="BQ234" s="54"/>
      <c r="BR234" s="54"/>
      <c r="BS234" s="54"/>
      <c r="BT234" s="54"/>
      <c r="BU234" s="54"/>
      <c r="BV234" s="57"/>
      <c r="BW234" s="57"/>
      <c r="BX234" s="57"/>
      <c r="BY234" s="57"/>
      <c r="BZ234" s="57"/>
      <c r="CA234" s="57"/>
      <c r="CB234" s="57"/>
    </row>
    <row r="235" spans="1:80" ht="9" customHeight="1">
      <c r="A235" s="258"/>
      <c r="B235" s="259"/>
      <c r="C235" s="260"/>
      <c r="D235" s="297" t="s">
        <v>84</v>
      </c>
      <c r="E235" s="298"/>
      <c r="F235" s="301" t="str">
        <f>D237</f>
        <v>石川烈士</v>
      </c>
      <c r="G235" s="302"/>
      <c r="H235" s="302"/>
      <c r="I235" s="303"/>
      <c r="J235" s="304" t="str">
        <f>D240</f>
        <v>近藤康太</v>
      </c>
      <c r="K235" s="302"/>
      <c r="L235" s="302"/>
      <c r="M235" s="303"/>
      <c r="N235" s="304" t="str">
        <f>D243</f>
        <v>藤田</v>
      </c>
      <c r="O235" s="302"/>
      <c r="P235" s="302"/>
      <c r="Q235" s="303"/>
      <c r="R235" s="282" t="s">
        <v>60</v>
      </c>
      <c r="S235" s="283"/>
      <c r="T235" s="283"/>
      <c r="U235" s="284"/>
      <c r="V235" s="54"/>
      <c r="W235" s="285" t="s">
        <v>66</v>
      </c>
      <c r="X235" s="286"/>
      <c r="Y235" s="287" t="s">
        <v>67</v>
      </c>
      <c r="Z235" s="288"/>
      <c r="AA235" s="289"/>
      <c r="AB235" s="65" t="s">
        <v>68</v>
      </c>
      <c r="AC235" s="66"/>
      <c r="AD235" s="67"/>
      <c r="AE235" s="113"/>
      <c r="AF235" s="113"/>
      <c r="AG235" s="113"/>
      <c r="AI235" s="196"/>
      <c r="AJ235" s="237"/>
      <c r="AK235" s="202"/>
      <c r="AL235" s="201"/>
      <c r="AM235" s="383"/>
      <c r="AN235" s="383"/>
      <c r="AO235" s="383"/>
      <c r="AP235" s="383"/>
      <c r="AQ235" s="383"/>
      <c r="AR235" s="383"/>
      <c r="AS235" s="383"/>
      <c r="AT235" s="383"/>
      <c r="AU235" s="383"/>
      <c r="AV235" s="383"/>
      <c r="AW235" s="383"/>
      <c r="AX235" s="383"/>
      <c r="AY235" s="383"/>
      <c r="AZ235" s="383"/>
      <c r="BA235" s="383"/>
      <c r="BB235" s="383"/>
      <c r="BC235" s="383"/>
      <c r="BD235" s="383"/>
      <c r="BE235" s="383"/>
      <c r="BF235" s="383"/>
      <c r="BG235" s="383"/>
      <c r="BH235" s="383"/>
      <c r="BI235" s="383"/>
      <c r="BJ235" s="383"/>
      <c r="BK235" s="383"/>
      <c r="BL235" s="383"/>
      <c r="BM235" s="383"/>
      <c r="BN235" s="383"/>
      <c r="BO235" s="383"/>
      <c r="BP235" s="128"/>
      <c r="BQ235" s="54"/>
      <c r="BR235" s="54"/>
      <c r="BS235" s="54"/>
      <c r="BT235" s="54"/>
      <c r="BU235" s="54"/>
      <c r="BV235" s="57"/>
      <c r="BW235" s="57"/>
      <c r="BX235" s="57"/>
      <c r="BY235" s="57"/>
      <c r="BZ235" s="57"/>
      <c r="CA235" s="57"/>
      <c r="CB235" s="57"/>
    </row>
    <row r="236" spans="1:80" ht="9" customHeight="1" thickBot="1">
      <c r="A236" s="258"/>
      <c r="B236" s="259"/>
      <c r="C236" s="260"/>
      <c r="D236" s="299"/>
      <c r="E236" s="300"/>
      <c r="F236" s="290" t="str">
        <f>D238</f>
        <v>岸祐哉</v>
      </c>
      <c r="G236" s="291"/>
      <c r="H236" s="291"/>
      <c r="I236" s="292"/>
      <c r="J236" s="293" t="str">
        <f>D241</f>
        <v>神野徹</v>
      </c>
      <c r="K236" s="291"/>
      <c r="L236" s="291"/>
      <c r="M236" s="292"/>
      <c r="N236" s="293" t="str">
        <f>D244</f>
        <v>織田哲也</v>
      </c>
      <c r="O236" s="291"/>
      <c r="P236" s="291"/>
      <c r="Q236" s="292"/>
      <c r="R236" s="294" t="s">
        <v>61</v>
      </c>
      <c r="S236" s="295"/>
      <c r="T236" s="295"/>
      <c r="U236" s="296"/>
      <c r="V236" s="54"/>
      <c r="W236" s="62" t="s">
        <v>69</v>
      </c>
      <c r="X236" s="63" t="s">
        <v>70</v>
      </c>
      <c r="Y236" s="62" t="s">
        <v>40</v>
      </c>
      <c r="Z236" s="63" t="s">
        <v>71</v>
      </c>
      <c r="AA236" s="64" t="s">
        <v>72</v>
      </c>
      <c r="AB236" s="63" t="s">
        <v>103</v>
      </c>
      <c r="AC236" s="63" t="s">
        <v>71</v>
      </c>
      <c r="AD236" s="64" t="s">
        <v>72</v>
      </c>
      <c r="AE236" s="113"/>
      <c r="AF236" s="113"/>
      <c r="AG236" s="113"/>
      <c r="AI236" s="196"/>
      <c r="AJ236" s="237"/>
      <c r="AK236" s="202"/>
      <c r="AL236" s="201"/>
      <c r="AM236" s="383"/>
      <c r="AN236" s="383"/>
      <c r="AO236" s="383"/>
      <c r="AP236" s="383"/>
      <c r="AQ236" s="383"/>
      <c r="AR236" s="383"/>
      <c r="AS236" s="383"/>
      <c r="AT236" s="383"/>
      <c r="AU236" s="383"/>
      <c r="AV236" s="383"/>
      <c r="AW236" s="383"/>
      <c r="AX236" s="383"/>
      <c r="AY236" s="383"/>
      <c r="AZ236" s="383"/>
      <c r="BA236" s="383"/>
      <c r="BB236" s="383"/>
      <c r="BC236" s="383"/>
      <c r="BD236" s="383"/>
      <c r="BE236" s="383"/>
      <c r="BF236" s="383"/>
      <c r="BG236" s="383"/>
      <c r="BH236" s="383"/>
      <c r="BI236" s="383"/>
      <c r="BJ236" s="383"/>
      <c r="BK236" s="383"/>
      <c r="BL236" s="383"/>
      <c r="BM236" s="383"/>
      <c r="BN236" s="383"/>
      <c r="BO236" s="383"/>
      <c r="BP236" s="234"/>
      <c r="BQ236" s="54"/>
      <c r="BR236" s="54"/>
      <c r="BS236" s="54"/>
      <c r="BT236" s="54"/>
      <c r="BU236" s="54"/>
      <c r="BV236" s="57"/>
      <c r="BW236" s="57"/>
      <c r="BX236" s="57"/>
      <c r="BY236" s="57"/>
      <c r="BZ236" s="57"/>
      <c r="CA236" s="57"/>
      <c r="CB236" s="57"/>
    </row>
    <row r="237" spans="1:80" ht="9" customHeight="1" thickBot="1">
      <c r="A237" s="258"/>
      <c r="B237" s="259"/>
      <c r="C237" s="260"/>
      <c r="D237" s="2" t="s">
        <v>236</v>
      </c>
      <c r="E237" s="3" t="s">
        <v>222</v>
      </c>
      <c r="F237" s="375"/>
      <c r="G237" s="376"/>
      <c r="H237" s="376"/>
      <c r="I237" s="377"/>
      <c r="J237" s="157">
        <v>7</v>
      </c>
      <c r="K237" s="5" t="str">
        <f>IF(J237="","","-")</f>
        <v>-</v>
      </c>
      <c r="L237" s="153">
        <v>21</v>
      </c>
      <c r="M237" s="366" t="str">
        <f>IF(J237&lt;&gt;"",IF(J237&gt;L237,IF(J238&gt;L238,"○",IF(J239&gt;L239,"○","×")),IF(J238&gt;L238,IF(J239&gt;L239,"○","×"),"×")),"")</f>
        <v>×</v>
      </c>
      <c r="N237" s="157">
        <v>14</v>
      </c>
      <c r="O237" s="6" t="str">
        <f aca="true" t="shared" si="52" ref="O237:O242">IF(N237="","","-")</f>
        <v>-</v>
      </c>
      <c r="P237" s="161">
        <v>21</v>
      </c>
      <c r="Q237" s="380" t="str">
        <f>IF(N237&lt;&gt;"",IF(N237&gt;P237,IF(N238&gt;P238,"○",IF(N239&gt;P239,"○","×")),IF(N238&gt;P238,IF(N239&gt;P239,"○","×"),"×")),"")</f>
        <v>×</v>
      </c>
      <c r="R237" s="273" t="s">
        <v>142</v>
      </c>
      <c r="S237" s="274"/>
      <c r="T237" s="274"/>
      <c r="U237" s="275"/>
      <c r="V237" s="135"/>
      <c r="W237" s="68"/>
      <c r="X237" s="69"/>
      <c r="Y237" s="60"/>
      <c r="Z237" s="61"/>
      <c r="AA237" s="70"/>
      <c r="AB237" s="69"/>
      <c r="AC237" s="69"/>
      <c r="AD237" s="71"/>
      <c r="AE237" s="113"/>
      <c r="AF237" s="113"/>
      <c r="AG237" s="113"/>
      <c r="AI237" s="196"/>
      <c r="AJ237" s="202"/>
      <c r="AK237" s="202"/>
      <c r="AL237" s="201"/>
      <c r="AM237" s="145" t="s">
        <v>345</v>
      </c>
      <c r="AN237" s="146" t="s">
        <v>250</v>
      </c>
      <c r="AO237" s="315" t="s">
        <v>125</v>
      </c>
      <c r="AP237" s="315"/>
      <c r="AQ237" s="315"/>
      <c r="AR237" s="316"/>
      <c r="AS237" s="55"/>
      <c r="AT237" s="55"/>
      <c r="AU237" s="55"/>
      <c r="AV237" s="55"/>
      <c r="AW237" s="13"/>
      <c r="AX237" s="13"/>
      <c r="AY237" s="13"/>
      <c r="AZ237" s="13"/>
      <c r="BA237" s="13"/>
      <c r="BB237" s="13"/>
      <c r="BC237" s="55"/>
      <c r="BD237" s="55"/>
      <c r="BE237" s="54"/>
      <c r="BF237" s="54"/>
      <c r="BG237" s="54"/>
      <c r="BH237" s="54"/>
      <c r="BI237" s="59"/>
      <c r="BJ237" s="59"/>
      <c r="BK237" s="59"/>
      <c r="BL237" s="59"/>
      <c r="BM237" s="59"/>
      <c r="BN237" s="59"/>
      <c r="BO237" s="99"/>
      <c r="BP237" s="234"/>
      <c r="BQ237" s="54"/>
      <c r="BR237" s="54"/>
      <c r="BS237" s="54"/>
      <c r="BT237" s="54"/>
      <c r="BU237" s="54"/>
      <c r="BV237" s="57"/>
      <c r="BW237" s="57"/>
      <c r="BX237" s="57"/>
      <c r="BY237" s="57"/>
      <c r="BZ237" s="57"/>
      <c r="CA237" s="57"/>
      <c r="CB237" s="57"/>
    </row>
    <row r="238" spans="1:80" ht="9" customHeight="1" thickBot="1" thickTop="1">
      <c r="A238" s="258"/>
      <c r="B238" s="259"/>
      <c r="C238" s="260"/>
      <c r="D238" s="2" t="s">
        <v>237</v>
      </c>
      <c r="E238" s="3" t="s">
        <v>222</v>
      </c>
      <c r="F238" s="378"/>
      <c r="G238" s="257"/>
      <c r="H238" s="257"/>
      <c r="I238" s="256"/>
      <c r="J238" s="157">
        <v>14</v>
      </c>
      <c r="K238" s="5" t="str">
        <f>IF(J238="","","-")</f>
        <v>-</v>
      </c>
      <c r="L238" s="155">
        <v>21</v>
      </c>
      <c r="M238" s="358"/>
      <c r="N238" s="157">
        <v>14</v>
      </c>
      <c r="O238" s="5" t="str">
        <f t="shared" si="52"/>
        <v>-</v>
      </c>
      <c r="P238" s="162">
        <v>21</v>
      </c>
      <c r="Q238" s="381"/>
      <c r="R238" s="248"/>
      <c r="S238" s="249"/>
      <c r="T238" s="249"/>
      <c r="U238" s="250"/>
      <c r="V238" s="135"/>
      <c r="W238" s="68">
        <f>COUNTIF(F237:Q239,"○")</f>
        <v>0</v>
      </c>
      <c r="X238" s="69">
        <f>COUNTIF(F237:Q239,"×")</f>
        <v>2</v>
      </c>
      <c r="Y238" s="72">
        <f>(IF((F237&gt;H237),1,0))+(IF((F238&gt;H238),1,0))+(IF((F239&gt;H239),1,0))+(IF((J237&gt;L237),1,0))+(IF((J238&gt;L238),1,0))+(IF((J239&gt;L239),1,0))+(IF((N237&gt;P237),1,0))+(IF((N238&gt;P238),1,0))+(IF((N239&gt;P239),1,0))</f>
        <v>0</v>
      </c>
      <c r="Z238" s="73">
        <f>(IF((F237&lt;H237),1,0))+(IF((F238&lt;H238),1,0))+(IF((F239&lt;H239),1,0))+(IF((J237&lt;L237),1,0))+(IF((J238&lt;L238),1,0))+(IF((J239&lt;L239),1,0))+(IF((N237&lt;P237),1,0))+(IF((N238&lt;P238),1,0))+(IF((N239&lt;P239),1,0))</f>
        <v>4</v>
      </c>
      <c r="AA238" s="74">
        <f>Y238-Z238</f>
        <v>-4</v>
      </c>
      <c r="AB238" s="69">
        <f>SUM(F237:F239,J237:J239,N237:N239)</f>
        <v>49</v>
      </c>
      <c r="AC238" s="69">
        <f>SUM(H237:H239,L237:L239,P237:P239)</f>
        <v>84</v>
      </c>
      <c r="AD238" s="71">
        <f>AB238-AC238</f>
        <v>-35</v>
      </c>
      <c r="AE238" s="113"/>
      <c r="AF238" s="113"/>
      <c r="AG238" s="113"/>
      <c r="AI238" s="196"/>
      <c r="AJ238" s="202"/>
      <c r="AK238" s="202"/>
      <c r="AL238" s="201"/>
      <c r="AM238" s="147" t="s">
        <v>346</v>
      </c>
      <c r="AN238" s="148" t="s">
        <v>383</v>
      </c>
      <c r="AO238" s="318"/>
      <c r="AP238" s="318"/>
      <c r="AQ238" s="318"/>
      <c r="AR238" s="319"/>
      <c r="AS238" s="104"/>
      <c r="AT238" s="206">
        <v>21</v>
      </c>
      <c r="AU238" s="206">
        <v>21</v>
      </c>
      <c r="AV238" s="216"/>
      <c r="AW238" s="1"/>
      <c r="AX238" s="1"/>
      <c r="AY238" s="1"/>
      <c r="AZ238" s="13"/>
      <c r="BA238" s="13"/>
      <c r="BB238" s="13"/>
      <c r="BC238" s="55"/>
      <c r="BD238" s="55"/>
      <c r="BE238" s="54"/>
      <c r="BF238" s="54"/>
      <c r="BG238" s="54"/>
      <c r="BH238" s="54"/>
      <c r="BI238" s="59"/>
      <c r="BJ238" s="59"/>
      <c r="BK238" s="59"/>
      <c r="BL238" s="59"/>
      <c r="BM238" s="59"/>
      <c r="BN238" s="59"/>
      <c r="BO238" s="99"/>
      <c r="BP238" s="234"/>
      <c r="BQ238" s="54"/>
      <c r="BR238" s="54"/>
      <c r="BS238" s="54"/>
      <c r="BT238" s="54"/>
      <c r="BU238" s="54"/>
      <c r="BV238" s="57"/>
      <c r="BW238" s="57"/>
      <c r="BX238" s="57"/>
      <c r="BY238" s="57"/>
      <c r="BZ238" s="57"/>
      <c r="CA238" s="57"/>
      <c r="CB238" s="57"/>
    </row>
    <row r="239" spans="1:80" ht="9" customHeight="1" thickTop="1">
      <c r="A239" s="258"/>
      <c r="B239" s="259"/>
      <c r="C239" s="260"/>
      <c r="D239" s="7"/>
      <c r="E239" s="8"/>
      <c r="F239" s="379"/>
      <c r="G239" s="280"/>
      <c r="H239" s="280"/>
      <c r="I239" s="281"/>
      <c r="J239" s="158"/>
      <c r="K239" s="5">
        <f>IF(J239="","","-")</f>
      </c>
      <c r="L239" s="156"/>
      <c r="M239" s="359"/>
      <c r="N239" s="159"/>
      <c r="O239" s="10">
        <f t="shared" si="52"/>
      </c>
      <c r="P239" s="156"/>
      <c r="Q239" s="382"/>
      <c r="R239" s="35">
        <f>W238</f>
        <v>0</v>
      </c>
      <c r="S239" s="36" t="s">
        <v>102</v>
      </c>
      <c r="T239" s="36">
        <f>X238</f>
        <v>2</v>
      </c>
      <c r="U239" s="37" t="s">
        <v>70</v>
      </c>
      <c r="V239" s="136"/>
      <c r="W239" s="68"/>
      <c r="X239" s="69"/>
      <c r="Y239" s="75"/>
      <c r="Z239" s="76"/>
      <c r="AA239" s="77"/>
      <c r="AB239" s="69"/>
      <c r="AC239" s="69"/>
      <c r="AD239" s="71"/>
      <c r="AE239" s="113"/>
      <c r="AF239" s="113"/>
      <c r="AG239" s="113"/>
      <c r="AI239" s="196"/>
      <c r="AJ239" s="202"/>
      <c r="AK239" s="202"/>
      <c r="AL239" s="201"/>
      <c r="AM239" s="88"/>
      <c r="AN239" s="141"/>
      <c r="AO239" s="137"/>
      <c r="AP239" s="137"/>
      <c r="AQ239" s="137"/>
      <c r="AR239" s="137"/>
      <c r="AS239" s="1"/>
      <c r="AT239" s="1"/>
      <c r="AU239" s="1"/>
      <c r="AV239" s="120"/>
      <c r="AW239" s="103"/>
      <c r="AX239" s="103"/>
      <c r="AY239" s="103"/>
      <c r="AZ239" s="112"/>
      <c r="BA239" s="121"/>
      <c r="BB239" s="13"/>
      <c r="BC239" s="13"/>
      <c r="BD239" s="55"/>
      <c r="BE239" s="54"/>
      <c r="BF239" s="54"/>
      <c r="BG239" s="54"/>
      <c r="BH239" s="54"/>
      <c r="BI239" s="59"/>
      <c r="BJ239" s="59"/>
      <c r="BK239" s="59"/>
      <c r="BL239" s="59"/>
      <c r="BM239" s="59"/>
      <c r="BN239" s="59"/>
      <c r="BO239" s="99"/>
      <c r="BP239" s="234"/>
      <c r="BQ239" s="54"/>
      <c r="BR239" s="54"/>
      <c r="BS239" s="54"/>
      <c r="BT239" s="54"/>
      <c r="BU239" s="54"/>
      <c r="BV239" s="57"/>
      <c r="BW239" s="57"/>
      <c r="BX239" s="57"/>
      <c r="BY239" s="57"/>
      <c r="BZ239" s="57"/>
      <c r="CA239" s="57"/>
      <c r="CB239" s="57"/>
    </row>
    <row r="240" spans="1:80" ht="9" customHeight="1">
      <c r="A240" s="258"/>
      <c r="B240" s="259"/>
      <c r="C240" s="260"/>
      <c r="D240" s="2" t="s">
        <v>238</v>
      </c>
      <c r="E240" s="11" t="s">
        <v>241</v>
      </c>
      <c r="F240" s="12">
        <f>IF(L237="","",L237)</f>
        <v>21</v>
      </c>
      <c r="G240" s="5" t="str">
        <f aca="true" t="shared" si="53" ref="G240:G245">IF(F240="","","-")</f>
        <v>-</v>
      </c>
      <c r="H240" s="13">
        <f>IF(J237="","",J237)</f>
        <v>7</v>
      </c>
      <c r="I240" s="276" t="str">
        <f>IF(M237="","",IF(M237="○","×",IF(M237="×","○")))</f>
        <v>○</v>
      </c>
      <c r="J240" s="269"/>
      <c r="K240" s="270"/>
      <c r="L240" s="270"/>
      <c r="M240" s="271"/>
      <c r="N240" s="160">
        <v>21</v>
      </c>
      <c r="O240" s="5" t="str">
        <f t="shared" si="52"/>
        <v>-</v>
      </c>
      <c r="P240" s="162">
        <v>19</v>
      </c>
      <c r="Q240" s="373" t="str">
        <f>IF(N240&lt;&gt;"",IF(N240&gt;P240,IF(N241&gt;P241,"○",IF(N242&gt;P242,"○","×")),IF(N241&gt;P241,IF(N242&gt;P242,"○","×"),"×")),"")</f>
        <v>×</v>
      </c>
      <c r="R240" s="252" t="s">
        <v>141</v>
      </c>
      <c r="S240" s="246"/>
      <c r="T240" s="246"/>
      <c r="U240" s="247"/>
      <c r="V240" s="135"/>
      <c r="W240" s="78"/>
      <c r="X240" s="79"/>
      <c r="Y240" s="60"/>
      <c r="Z240" s="61"/>
      <c r="AA240" s="70"/>
      <c r="AB240" s="79"/>
      <c r="AC240" s="79"/>
      <c r="AD240" s="80"/>
      <c r="AE240" s="113"/>
      <c r="AF240" s="113"/>
      <c r="AG240" s="113"/>
      <c r="AI240" s="196"/>
      <c r="AJ240" s="202"/>
      <c r="AK240" s="202"/>
      <c r="AL240" s="201"/>
      <c r="AM240" s="145" t="s">
        <v>353</v>
      </c>
      <c r="AN240" s="437" t="s">
        <v>452</v>
      </c>
      <c r="AO240" s="314" t="s">
        <v>406</v>
      </c>
      <c r="AP240" s="315"/>
      <c r="AQ240" s="315"/>
      <c r="AR240" s="316"/>
      <c r="AS240" s="18"/>
      <c r="AT240" s="151">
        <v>12</v>
      </c>
      <c r="AU240" s="151">
        <v>8</v>
      </c>
      <c r="AV240" s="152"/>
      <c r="AW240" s="1"/>
      <c r="AX240" s="1"/>
      <c r="AY240" s="1"/>
      <c r="AZ240" s="13"/>
      <c r="BA240" s="121"/>
      <c r="BB240" s="1"/>
      <c r="BC240" s="1"/>
      <c r="BD240" s="55"/>
      <c r="BE240" s="88"/>
      <c r="BF240" s="54"/>
      <c r="BG240" s="54"/>
      <c r="BH240" s="54"/>
      <c r="BI240" s="59"/>
      <c r="BJ240" s="59"/>
      <c r="BK240" s="59"/>
      <c r="BL240" s="59"/>
      <c r="BM240" s="59"/>
      <c r="BN240" s="59"/>
      <c r="BO240" s="99"/>
      <c r="BP240" s="234"/>
      <c r="BQ240" s="54"/>
      <c r="BR240" s="54"/>
      <c r="BS240" s="54"/>
      <c r="BT240" s="54"/>
      <c r="BU240" s="54"/>
      <c r="BV240" s="57"/>
      <c r="BW240" s="57"/>
      <c r="BX240" s="57"/>
      <c r="BY240" s="57"/>
      <c r="BZ240" s="57"/>
      <c r="CA240" s="57"/>
      <c r="CB240" s="57"/>
    </row>
    <row r="241" spans="1:80" ht="9" customHeight="1">
      <c r="A241" s="258"/>
      <c r="B241" s="259"/>
      <c r="C241" s="260"/>
      <c r="D241" s="2" t="s">
        <v>239</v>
      </c>
      <c r="E241" s="3" t="s">
        <v>242</v>
      </c>
      <c r="F241" s="15">
        <f>IF(L238="","",L238)</f>
        <v>21</v>
      </c>
      <c r="G241" s="5" t="str">
        <f t="shared" si="53"/>
        <v>-</v>
      </c>
      <c r="H241" s="13">
        <f>IF(J238="","",J238)</f>
        <v>14</v>
      </c>
      <c r="I241" s="277" t="str">
        <f>IF(K238="","",K238)</f>
        <v>-</v>
      </c>
      <c r="J241" s="272"/>
      <c r="K241" s="257"/>
      <c r="L241" s="257"/>
      <c r="M241" s="256"/>
      <c r="N241" s="160">
        <v>19</v>
      </c>
      <c r="O241" s="5" t="str">
        <f t="shared" si="52"/>
        <v>-</v>
      </c>
      <c r="P241" s="162">
        <v>21</v>
      </c>
      <c r="Q241" s="373"/>
      <c r="R241" s="248"/>
      <c r="S241" s="249"/>
      <c r="T241" s="249"/>
      <c r="U241" s="250"/>
      <c r="V241" s="135"/>
      <c r="W241" s="68">
        <f>COUNTIF(F240:Q242,"○")</f>
        <v>1</v>
      </c>
      <c r="X241" s="69">
        <f>COUNTIF(F240:Q242,"×")</f>
        <v>1</v>
      </c>
      <c r="Y241" s="72">
        <f>(IF((F240&gt;H240),1,0))+(IF((F241&gt;H241),1,0))+(IF((F242&gt;H242),1,0))+(IF((J240&gt;L240),1,0))+(IF((J241&gt;L241),1,0))+(IF((J242&gt;L242),1,0))+(IF((N240&gt;P240),1,0))+(IF((N241&gt;P241),1,0))+(IF((N242&gt;P242),1,0))</f>
        <v>3</v>
      </c>
      <c r="Z241" s="73">
        <f>(IF((F240&lt;H240),1,0))+(IF((F241&lt;H241),1,0))+(IF((F242&lt;H242),1,0))+(IF((J240&lt;L240),1,0))+(IF((J241&lt;L241),1,0))+(IF((J242&lt;L242),1,0))+(IF((N240&lt;P240),1,0))+(IF((N241&lt;P241),1,0))+(IF((N242&lt;P242),1,0))</f>
        <v>2</v>
      </c>
      <c r="AA241" s="74">
        <f>Y241-Z241</f>
        <v>1</v>
      </c>
      <c r="AB241" s="69">
        <f>SUM(F240:F242,J240:J242,N240:N242)</f>
        <v>102</v>
      </c>
      <c r="AC241" s="69">
        <f>SUM(H240:H242,L240:L242,P240:P242)</f>
        <v>83</v>
      </c>
      <c r="AD241" s="71">
        <f>AB241-AC241</f>
        <v>19</v>
      </c>
      <c r="AE241" s="113"/>
      <c r="AF241" s="113"/>
      <c r="AG241" s="113"/>
      <c r="AI241" s="196"/>
      <c r="AJ241" s="202"/>
      <c r="AK241" s="202"/>
      <c r="AL241" s="201"/>
      <c r="AM241" s="147" t="s">
        <v>354</v>
      </c>
      <c r="AN241" s="438"/>
      <c r="AO241" s="317"/>
      <c r="AP241" s="318"/>
      <c r="AQ241" s="318"/>
      <c r="AR241" s="319"/>
      <c r="AS241" s="1"/>
      <c r="AT241" s="1"/>
      <c r="AU241" s="1"/>
      <c r="AV241" s="1"/>
      <c r="AW241" s="1"/>
      <c r="AX241" s="1"/>
      <c r="AY241" s="1"/>
      <c r="AZ241" s="13"/>
      <c r="BA241" s="121"/>
      <c r="BB241" s="13"/>
      <c r="BC241" s="13"/>
      <c r="BD241" s="13"/>
      <c r="BE241" s="88" t="s">
        <v>48</v>
      </c>
      <c r="BF241" s="88"/>
      <c r="BG241" s="54"/>
      <c r="BH241" s="54"/>
      <c r="BI241" s="54"/>
      <c r="BJ241" s="59"/>
      <c r="BK241" s="59"/>
      <c r="BL241" s="59"/>
      <c r="BM241" s="59"/>
      <c r="BN241" s="59"/>
      <c r="BO241" s="99"/>
      <c r="BP241" s="234"/>
      <c r="BQ241" s="54"/>
      <c r="BR241" s="54"/>
      <c r="BS241" s="54"/>
      <c r="BT241" s="54"/>
      <c r="BU241" s="54"/>
      <c r="BV241" s="57"/>
      <c r="BW241" s="57"/>
      <c r="BX241" s="57"/>
      <c r="BY241" s="57"/>
      <c r="BZ241" s="57"/>
      <c r="CA241" s="57"/>
      <c r="CB241" s="57"/>
    </row>
    <row r="242" spans="1:80" ht="9" customHeight="1" thickBot="1">
      <c r="A242" s="258"/>
      <c r="B242" s="259"/>
      <c r="C242" s="260"/>
      <c r="D242" s="7"/>
      <c r="E242" s="17"/>
      <c r="F242" s="7">
        <f>IF(L239="","",L239)</f>
      </c>
      <c r="G242" s="5">
        <f t="shared" si="53"/>
      </c>
      <c r="H242" s="18">
        <f>IF(J239="","",J239)</f>
      </c>
      <c r="I242" s="278">
        <f>IF(K239="","",K239)</f>
      </c>
      <c r="J242" s="279"/>
      <c r="K242" s="280"/>
      <c r="L242" s="280"/>
      <c r="M242" s="281"/>
      <c r="N242" s="160">
        <v>20</v>
      </c>
      <c r="O242" s="5" t="str">
        <f t="shared" si="52"/>
        <v>-</v>
      </c>
      <c r="P242" s="163">
        <v>22</v>
      </c>
      <c r="Q242" s="374"/>
      <c r="R242" s="35">
        <f>W241</f>
        <v>1</v>
      </c>
      <c r="S242" s="36" t="s">
        <v>102</v>
      </c>
      <c r="T242" s="36">
        <f>X241</f>
        <v>1</v>
      </c>
      <c r="U242" s="37" t="s">
        <v>70</v>
      </c>
      <c r="V242" s="136"/>
      <c r="W242" s="81"/>
      <c r="X242" s="82"/>
      <c r="Y242" s="83"/>
      <c r="Z242" s="84"/>
      <c r="AA242" s="85"/>
      <c r="AB242" s="82"/>
      <c r="AC242" s="82"/>
      <c r="AD242" s="86"/>
      <c r="AE242" s="113"/>
      <c r="AF242" s="113"/>
      <c r="AG242" s="113"/>
      <c r="AI242" s="196"/>
      <c r="AJ242" s="202"/>
      <c r="AK242" s="202"/>
      <c r="AL242" s="201"/>
      <c r="AM242" s="88"/>
      <c r="AN242" s="141"/>
      <c r="AO242" s="137"/>
      <c r="AP242" s="137"/>
      <c r="AQ242" s="137"/>
      <c r="AR242" s="137"/>
      <c r="AS242" s="1"/>
      <c r="AT242" s="1"/>
      <c r="AU242" s="1"/>
      <c r="AV242" s="1"/>
      <c r="AW242" s="1"/>
      <c r="AX242" s="1"/>
      <c r="AY242" s="1"/>
      <c r="AZ242" s="13"/>
      <c r="BA242" s="229">
        <v>12</v>
      </c>
      <c r="BB242" s="153">
        <v>21</v>
      </c>
      <c r="BC242" s="153">
        <v>13</v>
      </c>
      <c r="BD242" s="55"/>
      <c r="BE242" s="320" t="s">
        <v>453</v>
      </c>
      <c r="BF242" s="321"/>
      <c r="BG242" s="321"/>
      <c r="BH242" s="321"/>
      <c r="BI242" s="321"/>
      <c r="BJ242" s="321" t="s">
        <v>447</v>
      </c>
      <c r="BK242" s="321"/>
      <c r="BL242" s="321"/>
      <c r="BM242" s="321"/>
      <c r="BN242" s="322"/>
      <c r="BO242" s="99"/>
      <c r="BP242" s="234"/>
      <c r="BQ242" s="54"/>
      <c r="BR242" s="54"/>
      <c r="BS242" s="54"/>
      <c r="BT242" s="54"/>
      <c r="BU242" s="54"/>
      <c r="BV242" s="57"/>
      <c r="BW242" s="57"/>
      <c r="BX242" s="57"/>
      <c r="BY242" s="57"/>
      <c r="BZ242" s="57"/>
      <c r="CA242" s="57"/>
      <c r="CB242" s="57"/>
    </row>
    <row r="243" spans="1:80" ht="9" customHeight="1" thickTop="1">
      <c r="A243" s="258"/>
      <c r="B243" s="259"/>
      <c r="C243" s="260"/>
      <c r="D243" s="20" t="s">
        <v>371</v>
      </c>
      <c r="E243" s="11" t="s">
        <v>243</v>
      </c>
      <c r="F243" s="20">
        <f>IF(P237="","",P237)</f>
        <v>21</v>
      </c>
      <c r="G243" s="19" t="str">
        <f t="shared" si="53"/>
        <v>-</v>
      </c>
      <c r="H243" s="22">
        <f>IF(N237="","",N237)</f>
        <v>14</v>
      </c>
      <c r="I243" s="276" t="str">
        <f>IF(Q237="","",IF(Q237="○","×",IF(Q237="×","○")))</f>
        <v>○</v>
      </c>
      <c r="J243" s="21">
        <f>IF(P240="","",P240)</f>
        <v>19</v>
      </c>
      <c r="K243" s="19" t="str">
        <f>IF(J243="","","-")</f>
        <v>-</v>
      </c>
      <c r="L243" s="22">
        <f>IF(N240="","",N240)</f>
        <v>21</v>
      </c>
      <c r="M243" s="276" t="str">
        <f>IF(Q240="","",IF(Q240="○","×",IF(Q240="×","○")))</f>
        <v>○</v>
      </c>
      <c r="N243" s="269"/>
      <c r="O243" s="270"/>
      <c r="P243" s="270"/>
      <c r="Q243" s="271"/>
      <c r="R243" s="252" t="s">
        <v>140</v>
      </c>
      <c r="S243" s="246"/>
      <c r="T243" s="246"/>
      <c r="U243" s="247"/>
      <c r="V243" s="135"/>
      <c r="W243" s="78"/>
      <c r="X243" s="79"/>
      <c r="Y243" s="60"/>
      <c r="Z243" s="61"/>
      <c r="AA243" s="70"/>
      <c r="AB243" s="79"/>
      <c r="AC243" s="79"/>
      <c r="AD243" s="80"/>
      <c r="AE243" s="113"/>
      <c r="AF243" s="113"/>
      <c r="AG243" s="113"/>
      <c r="AI243" s="196"/>
      <c r="AJ243" s="202"/>
      <c r="AK243" s="202"/>
      <c r="AL243" s="201"/>
      <c r="AM243" s="145" t="s">
        <v>101</v>
      </c>
      <c r="AN243" s="146" t="s">
        <v>386</v>
      </c>
      <c r="AO243" s="305" t="s">
        <v>405</v>
      </c>
      <c r="AP243" s="306"/>
      <c r="AQ243" s="306"/>
      <c r="AR243" s="307"/>
      <c r="AS243" s="1"/>
      <c r="AT243" s="1"/>
      <c r="AU243" s="1"/>
      <c r="AV243" s="1"/>
      <c r="AW243" s="1"/>
      <c r="AX243" s="1"/>
      <c r="AY243" s="1"/>
      <c r="AZ243" s="13"/>
      <c r="BA243" s="482">
        <v>21</v>
      </c>
      <c r="BB243" s="206">
        <v>19</v>
      </c>
      <c r="BC243" s="206">
        <v>21</v>
      </c>
      <c r="BD243" s="107"/>
      <c r="BE243" s="311" t="s">
        <v>454</v>
      </c>
      <c r="BF243" s="312"/>
      <c r="BG243" s="312"/>
      <c r="BH243" s="312"/>
      <c r="BI243" s="312"/>
      <c r="BJ243" s="312" t="s">
        <v>447</v>
      </c>
      <c r="BK243" s="312"/>
      <c r="BL243" s="312"/>
      <c r="BM243" s="312"/>
      <c r="BN243" s="313"/>
      <c r="BO243" s="99"/>
      <c r="BP243" s="234"/>
      <c r="BQ243" s="54"/>
      <c r="BR243" s="54"/>
      <c r="BS243" s="54"/>
      <c r="BT243" s="54"/>
      <c r="BU243" s="54"/>
      <c r="BV243" s="57"/>
      <c r="BW243" s="57"/>
      <c r="BX243" s="57"/>
      <c r="BY243" s="57"/>
      <c r="BZ243" s="57"/>
      <c r="CA243" s="57"/>
      <c r="CB243" s="57"/>
    </row>
    <row r="244" spans="1:80" ht="9" customHeight="1">
      <c r="A244" s="258"/>
      <c r="B244" s="259"/>
      <c r="C244" s="260"/>
      <c r="D244" s="15" t="s">
        <v>240</v>
      </c>
      <c r="E244" s="3" t="s">
        <v>243</v>
      </c>
      <c r="F244" s="15">
        <f>IF(P238="","",P238)</f>
        <v>21</v>
      </c>
      <c r="G244" s="5" t="str">
        <f t="shared" si="53"/>
        <v>-</v>
      </c>
      <c r="H244" s="13">
        <f>IF(N238="","",N238)</f>
        <v>14</v>
      </c>
      <c r="I244" s="277">
        <f>IF(K241="","",K241)</f>
      </c>
      <c r="J244" s="16">
        <f>IF(P241="","",P241)</f>
        <v>21</v>
      </c>
      <c r="K244" s="5" t="str">
        <f>IF(J244="","","-")</f>
        <v>-</v>
      </c>
      <c r="L244" s="13">
        <f>IF(N241="","",N241)</f>
        <v>19</v>
      </c>
      <c r="M244" s="277" t="str">
        <f>IF(O241="","",O241)</f>
        <v>-</v>
      </c>
      <c r="N244" s="272"/>
      <c r="O244" s="257"/>
      <c r="P244" s="257"/>
      <c r="Q244" s="256"/>
      <c r="R244" s="248"/>
      <c r="S244" s="249"/>
      <c r="T244" s="249"/>
      <c r="U244" s="250"/>
      <c r="V244" s="135"/>
      <c r="W244" s="68">
        <f>COUNTIF(F243:Q245,"○")</f>
        <v>2</v>
      </c>
      <c r="X244" s="69">
        <f>COUNTIF(F243:Q245,"×")</f>
        <v>0</v>
      </c>
      <c r="Y244" s="72">
        <f>(IF((F243&gt;H243),1,0))+(IF((F244&gt;H244),1,0))+(IF((F245&gt;H245),1,0))+(IF((J243&gt;L243),1,0))+(IF((J244&gt;L244),1,0))+(IF((J245&gt;L245),1,0))+(IF((N243&gt;P243),1,0))+(IF((N244&gt;P244),1,0))+(IF((N245&gt;P245),1,0))</f>
        <v>4</v>
      </c>
      <c r="Z244" s="73">
        <f>(IF((F243&lt;H243),1,0))+(IF((F244&lt;H244),1,0))+(IF((F245&lt;H245),1,0))+(IF((J243&lt;L243),1,0))+(IF((J244&lt;L244),1,0))+(IF((J245&lt;L245),1,0))+(IF((N243&lt;P243),1,0))+(IF((N244&lt;P244),1,0))+(IF((N245&lt;P245),1,0))</f>
        <v>1</v>
      </c>
      <c r="AA244" s="74">
        <f>Y244-Z244</f>
        <v>3</v>
      </c>
      <c r="AB244" s="69">
        <f>SUM(F243:F245,J243:J245,N243:N245)</f>
        <v>104</v>
      </c>
      <c r="AC244" s="69">
        <f>SUM(H243:H245,L243:L245,P243:P245)</f>
        <v>88</v>
      </c>
      <c r="AD244" s="71">
        <f>AB244-AC244</f>
        <v>16</v>
      </c>
      <c r="AE244" s="113"/>
      <c r="AF244" s="113"/>
      <c r="AG244" s="113"/>
      <c r="AI244" s="196"/>
      <c r="AJ244" s="202"/>
      <c r="AK244" s="202"/>
      <c r="AL244" s="201"/>
      <c r="AM244" s="147" t="s">
        <v>100</v>
      </c>
      <c r="AN244" s="148" t="s">
        <v>386</v>
      </c>
      <c r="AO244" s="308"/>
      <c r="AP244" s="309"/>
      <c r="AQ244" s="309"/>
      <c r="AR244" s="310"/>
      <c r="AS244" s="268"/>
      <c r="AT244" s="149">
        <v>19</v>
      </c>
      <c r="AU244" s="149">
        <v>17</v>
      </c>
      <c r="AV244" s="150"/>
      <c r="AW244" s="1"/>
      <c r="AX244" s="1"/>
      <c r="AY244" s="1"/>
      <c r="AZ244" s="13"/>
      <c r="BA244" s="214"/>
      <c r="BB244" s="1"/>
      <c r="BC244" s="1"/>
      <c r="BD244" s="13"/>
      <c r="BE244" s="87"/>
      <c r="BF244" s="96"/>
      <c r="BG244" s="96"/>
      <c r="BH244" s="96"/>
      <c r="BI244" s="96"/>
      <c r="BJ244" s="96"/>
      <c r="BK244" s="96"/>
      <c r="BL244" s="96"/>
      <c r="BM244" s="96"/>
      <c r="BN244" s="96"/>
      <c r="BO244" s="99"/>
      <c r="BP244" s="234"/>
      <c r="BQ244" s="54"/>
      <c r="BR244" s="54"/>
      <c r="BS244" s="54"/>
      <c r="BT244" s="54"/>
      <c r="BU244" s="54"/>
      <c r="BV244" s="57"/>
      <c r="BW244" s="57"/>
      <c r="BX244" s="57"/>
      <c r="BY244" s="57"/>
      <c r="BZ244" s="57"/>
      <c r="CA244" s="57"/>
      <c r="CB244" s="57"/>
    </row>
    <row r="245" spans="1:80" ht="9" customHeight="1" thickBot="1">
      <c r="A245" s="258"/>
      <c r="B245" s="259"/>
      <c r="C245" s="260"/>
      <c r="D245" s="23"/>
      <c r="E245" s="24"/>
      <c r="F245" s="23">
        <f>IF(P239="","",P239)</f>
      </c>
      <c r="G245" s="25">
        <f t="shared" si="53"/>
      </c>
      <c r="H245" s="26">
        <f>IF(N239="","",N239)</f>
      </c>
      <c r="I245" s="292">
        <f>IF(K242="","",K242)</f>
      </c>
      <c r="J245" s="27">
        <f>IF(P242="","",P242)</f>
        <v>22</v>
      </c>
      <c r="K245" s="25" t="str">
        <f>IF(J245="","","-")</f>
        <v>-</v>
      </c>
      <c r="L245" s="26">
        <f>IF(N242="","",N242)</f>
        <v>20</v>
      </c>
      <c r="M245" s="292" t="str">
        <f>IF(O242="","",O242)</f>
        <v>-</v>
      </c>
      <c r="N245" s="253"/>
      <c r="O245" s="254"/>
      <c r="P245" s="254"/>
      <c r="Q245" s="255"/>
      <c r="R245" s="38">
        <f>W244</f>
        <v>2</v>
      </c>
      <c r="S245" s="39" t="s">
        <v>102</v>
      </c>
      <c r="T245" s="39">
        <f>X244</f>
        <v>0</v>
      </c>
      <c r="U245" s="40" t="s">
        <v>70</v>
      </c>
      <c r="V245" s="136"/>
      <c r="W245" s="81"/>
      <c r="X245" s="82"/>
      <c r="Y245" s="83"/>
      <c r="Z245" s="84"/>
      <c r="AA245" s="85"/>
      <c r="AB245" s="82"/>
      <c r="AC245" s="82"/>
      <c r="AD245" s="86"/>
      <c r="AE245" s="113"/>
      <c r="AF245" s="113"/>
      <c r="AG245" s="113"/>
      <c r="AI245" s="196"/>
      <c r="AJ245" s="202"/>
      <c r="AK245" s="202"/>
      <c r="AL245" s="201"/>
      <c r="AM245" s="88"/>
      <c r="AN245" s="142"/>
      <c r="AO245" s="137"/>
      <c r="AP245" s="137"/>
      <c r="AQ245" s="137"/>
      <c r="AR245" s="137"/>
      <c r="AS245" s="1"/>
      <c r="AT245" s="1"/>
      <c r="AU245" s="1"/>
      <c r="AV245" s="120"/>
      <c r="AW245" s="105"/>
      <c r="AX245" s="105"/>
      <c r="AY245" s="105"/>
      <c r="AZ245" s="109"/>
      <c r="BA245" s="214"/>
      <c r="BB245" s="13"/>
      <c r="BC245" s="13"/>
      <c r="BD245" s="13"/>
      <c r="BE245" s="93" t="s">
        <v>49</v>
      </c>
      <c r="BF245" s="93"/>
      <c r="BG245" s="88"/>
      <c r="BH245" s="88"/>
      <c r="BI245" s="88"/>
      <c r="BJ245" s="88"/>
      <c r="BK245" s="88"/>
      <c r="BL245" s="88"/>
      <c r="BM245" s="88"/>
      <c r="BN245" s="88"/>
      <c r="BO245" s="99"/>
      <c r="BP245" s="234"/>
      <c r="BQ245" s="54"/>
      <c r="BR245" s="54"/>
      <c r="BS245" s="54"/>
      <c r="BT245" s="54"/>
      <c r="BU245" s="54"/>
      <c r="BV245" s="57"/>
      <c r="BW245" s="57"/>
      <c r="BX245" s="57"/>
      <c r="BY245" s="57"/>
      <c r="BZ245" s="57"/>
      <c r="CA245" s="57"/>
      <c r="CB245" s="57"/>
    </row>
    <row r="246" spans="1:80" ht="9" customHeight="1" thickBot="1">
      <c r="A246" s="258"/>
      <c r="B246" s="259"/>
      <c r="C246" s="260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I246" s="196"/>
      <c r="AJ246" s="202"/>
      <c r="AK246" s="202"/>
      <c r="AL246" s="201"/>
      <c r="AM246" s="145" t="s">
        <v>349</v>
      </c>
      <c r="AN246" s="146" t="s">
        <v>344</v>
      </c>
      <c r="AO246" s="314" t="s">
        <v>407</v>
      </c>
      <c r="AP246" s="315"/>
      <c r="AQ246" s="315"/>
      <c r="AR246" s="316"/>
      <c r="AS246" s="231"/>
      <c r="AT246" s="226">
        <v>21</v>
      </c>
      <c r="AU246" s="226">
        <v>21</v>
      </c>
      <c r="AV246" s="227"/>
      <c r="AW246" s="1"/>
      <c r="AX246" s="1"/>
      <c r="AY246" s="1"/>
      <c r="AZ246" s="13"/>
      <c r="BA246" s="13"/>
      <c r="BB246" s="13"/>
      <c r="BC246" s="13"/>
      <c r="BD246" s="13"/>
      <c r="BE246" s="320" t="s">
        <v>455</v>
      </c>
      <c r="BF246" s="321"/>
      <c r="BG246" s="321"/>
      <c r="BH246" s="321"/>
      <c r="BI246" s="321"/>
      <c r="BJ246" s="321" t="s">
        <v>457</v>
      </c>
      <c r="BK246" s="321"/>
      <c r="BL246" s="321"/>
      <c r="BM246" s="321"/>
      <c r="BN246" s="322"/>
      <c r="BO246" s="99"/>
      <c r="BP246" s="234"/>
      <c r="BQ246" s="54"/>
      <c r="BR246" s="54"/>
      <c r="BS246" s="54"/>
      <c r="BT246" s="54"/>
      <c r="BU246" s="54"/>
      <c r="BV246" s="57"/>
      <c r="BW246" s="57"/>
      <c r="BX246" s="57"/>
      <c r="BY246" s="57"/>
      <c r="BZ246" s="57"/>
      <c r="CA246" s="57"/>
      <c r="CB246" s="57"/>
    </row>
    <row r="247" spans="1:80" ht="9" customHeight="1" thickTop="1">
      <c r="A247" s="258"/>
      <c r="B247" s="259"/>
      <c r="C247" s="260"/>
      <c r="D247" s="297" t="s">
        <v>85</v>
      </c>
      <c r="E247" s="298"/>
      <c r="F247" s="301" t="str">
        <f>D249</f>
        <v>松本覚</v>
      </c>
      <c r="G247" s="302"/>
      <c r="H247" s="302"/>
      <c r="I247" s="303"/>
      <c r="J247" s="304" t="str">
        <f>D252</f>
        <v>脇洋明</v>
      </c>
      <c r="K247" s="302"/>
      <c r="L247" s="302"/>
      <c r="M247" s="303"/>
      <c r="N247" s="304" t="str">
        <f>D255</f>
        <v>曽根侑太</v>
      </c>
      <c r="O247" s="302"/>
      <c r="P247" s="302"/>
      <c r="Q247" s="303"/>
      <c r="R247" s="282" t="s">
        <v>60</v>
      </c>
      <c r="S247" s="283"/>
      <c r="T247" s="283"/>
      <c r="U247" s="284"/>
      <c r="V247" s="54"/>
      <c r="W247" s="285" t="s">
        <v>66</v>
      </c>
      <c r="X247" s="286"/>
      <c r="Y247" s="287" t="s">
        <v>67</v>
      </c>
      <c r="Z247" s="288"/>
      <c r="AA247" s="289"/>
      <c r="AB247" s="65" t="s">
        <v>68</v>
      </c>
      <c r="AC247" s="66"/>
      <c r="AD247" s="67"/>
      <c r="AE247" s="113"/>
      <c r="AF247" s="113"/>
      <c r="AG247" s="113"/>
      <c r="AI247" s="196"/>
      <c r="AJ247" s="202"/>
      <c r="AK247" s="202"/>
      <c r="AL247" s="201"/>
      <c r="AM247" s="147" t="s">
        <v>350</v>
      </c>
      <c r="AN247" s="148" t="s">
        <v>343</v>
      </c>
      <c r="AO247" s="317"/>
      <c r="AP247" s="318"/>
      <c r="AQ247" s="318"/>
      <c r="AR247" s="319"/>
      <c r="AS247" s="55"/>
      <c r="AT247" s="55"/>
      <c r="AU247" s="55"/>
      <c r="AV247" s="55"/>
      <c r="AW247" s="13"/>
      <c r="AX247" s="13"/>
      <c r="AY247" s="13"/>
      <c r="AZ247" s="13"/>
      <c r="BA247" s="13"/>
      <c r="BB247" s="13"/>
      <c r="BC247" s="13"/>
      <c r="BD247" s="13"/>
      <c r="BE247" s="311" t="s">
        <v>456</v>
      </c>
      <c r="BF247" s="312"/>
      <c r="BG247" s="312"/>
      <c r="BH247" s="312"/>
      <c r="BI247" s="312"/>
      <c r="BJ247" s="312" t="s">
        <v>457</v>
      </c>
      <c r="BK247" s="312"/>
      <c r="BL247" s="312"/>
      <c r="BM247" s="312"/>
      <c r="BN247" s="313"/>
      <c r="BO247" s="99"/>
      <c r="BP247" s="234"/>
      <c r="BQ247" s="54"/>
      <c r="BR247" s="54"/>
      <c r="BS247" s="54"/>
      <c r="BT247" s="54"/>
      <c r="BU247" s="54"/>
      <c r="BV247" s="57"/>
      <c r="BW247" s="57"/>
      <c r="BX247" s="57"/>
      <c r="BY247" s="57"/>
      <c r="BZ247" s="57"/>
      <c r="CA247" s="57"/>
      <c r="CB247" s="57"/>
    </row>
    <row r="248" spans="1:80" ht="9" customHeight="1" thickBot="1">
      <c r="A248" s="258"/>
      <c r="B248" s="259"/>
      <c r="C248" s="260"/>
      <c r="D248" s="299"/>
      <c r="E248" s="300"/>
      <c r="F248" s="290" t="str">
        <f>D250</f>
        <v>水口健太郎</v>
      </c>
      <c r="G248" s="291"/>
      <c r="H248" s="291"/>
      <c r="I248" s="292"/>
      <c r="J248" s="293" t="str">
        <f>D253</f>
        <v>白田雄</v>
      </c>
      <c r="K248" s="291"/>
      <c r="L248" s="291"/>
      <c r="M248" s="292"/>
      <c r="N248" s="293" t="str">
        <f>D256</f>
        <v>田中隆司</v>
      </c>
      <c r="O248" s="291"/>
      <c r="P248" s="291"/>
      <c r="Q248" s="292"/>
      <c r="R248" s="294" t="s">
        <v>61</v>
      </c>
      <c r="S248" s="295"/>
      <c r="T248" s="295"/>
      <c r="U248" s="296"/>
      <c r="V248" s="54"/>
      <c r="W248" s="62" t="s">
        <v>69</v>
      </c>
      <c r="X248" s="63" t="s">
        <v>70</v>
      </c>
      <c r="Y248" s="62" t="s">
        <v>40</v>
      </c>
      <c r="Z248" s="63" t="s">
        <v>71</v>
      </c>
      <c r="AA248" s="64" t="s">
        <v>72</v>
      </c>
      <c r="AB248" s="63" t="s">
        <v>103</v>
      </c>
      <c r="AC248" s="63" t="s">
        <v>71</v>
      </c>
      <c r="AD248" s="64" t="s">
        <v>72</v>
      </c>
      <c r="AE248" s="113"/>
      <c r="AF248" s="113"/>
      <c r="AG248" s="113"/>
      <c r="AI248" s="196"/>
      <c r="AJ248" s="202"/>
      <c r="AK248" s="202"/>
      <c r="AL248" s="201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234"/>
      <c r="BQ248" s="54"/>
      <c r="BR248" s="54"/>
      <c r="BS248" s="54"/>
      <c r="BT248" s="54"/>
      <c r="BU248" s="54"/>
      <c r="BV248" s="57"/>
      <c r="BW248" s="57"/>
      <c r="BX248" s="57"/>
      <c r="BY248" s="57"/>
      <c r="BZ248" s="57"/>
      <c r="CA248" s="57"/>
      <c r="CB248" s="57"/>
    </row>
    <row r="249" spans="1:80" ht="9" customHeight="1">
      <c r="A249" s="258"/>
      <c r="B249" s="259"/>
      <c r="C249" s="260"/>
      <c r="D249" s="2" t="s">
        <v>244</v>
      </c>
      <c r="E249" s="125" t="s">
        <v>250</v>
      </c>
      <c r="F249" s="375"/>
      <c r="G249" s="376"/>
      <c r="H249" s="376"/>
      <c r="I249" s="377"/>
      <c r="J249" s="157">
        <v>21</v>
      </c>
      <c r="K249" s="5" t="str">
        <f>IF(J249="","","-")</f>
        <v>-</v>
      </c>
      <c r="L249" s="153">
        <v>10</v>
      </c>
      <c r="M249" s="366" t="str">
        <f>IF(J249&lt;&gt;"",IF(J249&gt;L249,IF(J250&gt;L250,"○",IF(J251&gt;L251,"○","×")),IF(J250&gt;L250,IF(J251&gt;L251,"○","×"),"×")),"")</f>
        <v>○</v>
      </c>
      <c r="N249" s="157">
        <v>21</v>
      </c>
      <c r="O249" s="6" t="str">
        <f aca="true" t="shared" si="54" ref="O249:O254">IF(N249="","","-")</f>
        <v>-</v>
      </c>
      <c r="P249" s="161">
        <v>12</v>
      </c>
      <c r="Q249" s="380" t="str">
        <f>IF(N249&lt;&gt;"",IF(N249&gt;P249,IF(N250&gt;P250,"○",IF(N251&gt;P251,"○","×")),IF(N250&gt;P250,IF(N251&gt;P251,"○","×"),"×")),"")</f>
        <v>○</v>
      </c>
      <c r="R249" s="273" t="s">
        <v>146</v>
      </c>
      <c r="S249" s="274"/>
      <c r="T249" s="274"/>
      <c r="U249" s="275"/>
      <c r="V249" s="135"/>
      <c r="W249" s="68"/>
      <c r="X249" s="69"/>
      <c r="Y249" s="60"/>
      <c r="Z249" s="61"/>
      <c r="AA249" s="70"/>
      <c r="AB249" s="69"/>
      <c r="AC249" s="69"/>
      <c r="AD249" s="71"/>
      <c r="AE249" s="113"/>
      <c r="AF249" s="113"/>
      <c r="AG249" s="113"/>
      <c r="AI249" s="196"/>
      <c r="AJ249" s="202"/>
      <c r="AK249" s="202"/>
      <c r="AL249" s="201"/>
      <c r="AM249" s="297" t="s">
        <v>44</v>
      </c>
      <c r="AN249" s="298"/>
      <c r="AO249" s="301" t="str">
        <f>AM251</f>
        <v>川端幸子</v>
      </c>
      <c r="AP249" s="302"/>
      <c r="AQ249" s="302"/>
      <c r="AR249" s="303"/>
      <c r="AS249" s="304" t="str">
        <f>AM254</f>
        <v>水口数美</v>
      </c>
      <c r="AT249" s="302"/>
      <c r="AU249" s="302"/>
      <c r="AV249" s="303"/>
      <c r="AW249" s="304" t="str">
        <f>AM257</f>
        <v>国政裕允</v>
      </c>
      <c r="AX249" s="302"/>
      <c r="AY249" s="302"/>
      <c r="AZ249" s="303"/>
      <c r="BA249" s="282" t="s">
        <v>60</v>
      </c>
      <c r="BB249" s="283"/>
      <c r="BC249" s="283"/>
      <c r="BD249" s="284"/>
      <c r="BE249" s="54"/>
      <c r="BF249" s="285" t="s">
        <v>66</v>
      </c>
      <c r="BG249" s="286"/>
      <c r="BH249" s="287" t="s">
        <v>67</v>
      </c>
      <c r="BI249" s="288"/>
      <c r="BJ249" s="289"/>
      <c r="BK249" s="65" t="s">
        <v>68</v>
      </c>
      <c r="BL249" s="66"/>
      <c r="BM249" s="67"/>
      <c r="BN249" s="55"/>
      <c r="BO249" s="55"/>
      <c r="BP249" s="55"/>
      <c r="BQ249" s="54"/>
      <c r="BR249" s="54"/>
      <c r="BS249" s="54"/>
      <c r="BT249" s="54"/>
      <c r="BU249" s="54"/>
      <c r="BV249" s="57"/>
      <c r="BW249" s="57"/>
      <c r="BX249" s="57"/>
      <c r="BY249" s="57"/>
      <c r="BZ249" s="57"/>
      <c r="CA249" s="57"/>
      <c r="CB249" s="57"/>
    </row>
    <row r="250" spans="1:80" ht="9" customHeight="1" thickBot="1">
      <c r="A250" s="258"/>
      <c r="B250" s="259"/>
      <c r="C250" s="260"/>
      <c r="D250" s="2" t="s">
        <v>245</v>
      </c>
      <c r="E250" s="125" t="s">
        <v>250</v>
      </c>
      <c r="F250" s="378"/>
      <c r="G250" s="257"/>
      <c r="H250" s="257"/>
      <c r="I250" s="256"/>
      <c r="J250" s="157">
        <v>21</v>
      </c>
      <c r="K250" s="5" t="str">
        <f>IF(J250="","","-")</f>
        <v>-</v>
      </c>
      <c r="L250" s="155">
        <v>16</v>
      </c>
      <c r="M250" s="358"/>
      <c r="N250" s="157">
        <v>21</v>
      </c>
      <c r="O250" s="5" t="str">
        <f t="shared" si="54"/>
        <v>-</v>
      </c>
      <c r="P250" s="162">
        <v>18</v>
      </c>
      <c r="Q250" s="381"/>
      <c r="R250" s="248"/>
      <c r="S250" s="249"/>
      <c r="T250" s="249"/>
      <c r="U250" s="250"/>
      <c r="V250" s="135"/>
      <c r="W250" s="68">
        <f>COUNTIF(F249:Q251,"○")</f>
        <v>2</v>
      </c>
      <c r="X250" s="69">
        <f>COUNTIF(F249:Q251,"×")</f>
        <v>0</v>
      </c>
      <c r="Y250" s="72">
        <f>(IF((F249&gt;H249),1,0))+(IF((F250&gt;H250),1,0))+(IF((F251&gt;H251),1,0))+(IF((J249&gt;L249),1,0))+(IF((J250&gt;L250),1,0))+(IF((J251&gt;L251),1,0))+(IF((N249&gt;P249),1,0))+(IF((N250&gt;P250),1,0))+(IF((N251&gt;P251),1,0))</f>
        <v>4</v>
      </c>
      <c r="Z250" s="73">
        <f>(IF((F249&lt;H249),1,0))+(IF((F250&lt;H250),1,0))+(IF((F251&lt;H251),1,0))+(IF((J249&lt;L249),1,0))+(IF((J250&lt;L250),1,0))+(IF((J251&lt;L251),1,0))+(IF((N249&lt;P249),1,0))+(IF((N250&lt;P250),1,0))+(IF((N251&lt;P251),1,0))</f>
        <v>0</v>
      </c>
      <c r="AA250" s="74">
        <f>Y250-Z250</f>
        <v>4</v>
      </c>
      <c r="AB250" s="69">
        <f>SUM(F249:F251,J249:J251,N249:N251)</f>
        <v>84</v>
      </c>
      <c r="AC250" s="69">
        <f>SUM(H249:H251,L249:L251,P249:P251)</f>
        <v>56</v>
      </c>
      <c r="AD250" s="71">
        <f>AB250-AC250</f>
        <v>28</v>
      </c>
      <c r="AE250" s="113"/>
      <c r="AF250" s="113"/>
      <c r="AG250" s="113"/>
      <c r="AI250" s="196"/>
      <c r="AJ250" s="202"/>
      <c r="AK250" s="202"/>
      <c r="AL250" s="201"/>
      <c r="AM250" s="299"/>
      <c r="AN250" s="300"/>
      <c r="AO250" s="290" t="str">
        <f>AM252</f>
        <v>日野亜紀子</v>
      </c>
      <c r="AP250" s="291"/>
      <c r="AQ250" s="291"/>
      <c r="AR250" s="292"/>
      <c r="AS250" s="293" t="str">
        <f>AM255</f>
        <v>長壁美香</v>
      </c>
      <c r="AT250" s="291"/>
      <c r="AU250" s="291"/>
      <c r="AV250" s="292"/>
      <c r="AW250" s="293" t="str">
        <f>AM258</f>
        <v>宮崎瞭子</v>
      </c>
      <c r="AX250" s="291"/>
      <c r="AY250" s="291"/>
      <c r="AZ250" s="292"/>
      <c r="BA250" s="294" t="s">
        <v>61</v>
      </c>
      <c r="BB250" s="295"/>
      <c r="BC250" s="295"/>
      <c r="BD250" s="296"/>
      <c r="BE250" s="54"/>
      <c r="BF250" s="62" t="s">
        <v>69</v>
      </c>
      <c r="BG250" s="63" t="s">
        <v>70</v>
      </c>
      <c r="BH250" s="62" t="s">
        <v>40</v>
      </c>
      <c r="BI250" s="63" t="s">
        <v>71</v>
      </c>
      <c r="BJ250" s="64" t="s">
        <v>72</v>
      </c>
      <c r="BK250" s="63" t="s">
        <v>103</v>
      </c>
      <c r="BL250" s="63" t="s">
        <v>71</v>
      </c>
      <c r="BM250" s="64" t="s">
        <v>72</v>
      </c>
      <c r="BN250" s="55"/>
      <c r="BO250" s="55"/>
      <c r="BP250" s="55"/>
      <c r="BQ250" s="54"/>
      <c r="BR250" s="54"/>
      <c r="BS250" s="54"/>
      <c r="BU250" s="54"/>
      <c r="BV250" s="57"/>
      <c r="BW250" s="57"/>
      <c r="BX250" s="57"/>
      <c r="BY250" s="57"/>
      <c r="BZ250" s="57"/>
      <c r="CA250" s="57"/>
      <c r="CB250" s="57"/>
    </row>
    <row r="251" spans="1:80" ht="9" customHeight="1">
      <c r="A251" s="258"/>
      <c r="B251" s="259"/>
      <c r="C251" s="260"/>
      <c r="D251" s="7"/>
      <c r="E251" s="122"/>
      <c r="F251" s="379"/>
      <c r="G251" s="280"/>
      <c r="H251" s="280"/>
      <c r="I251" s="281"/>
      <c r="J251" s="158"/>
      <c r="K251" s="5">
        <f>IF(J251="","","-")</f>
      </c>
      <c r="L251" s="156"/>
      <c r="M251" s="359"/>
      <c r="N251" s="159"/>
      <c r="O251" s="10">
        <f t="shared" si="54"/>
      </c>
      <c r="P251" s="156"/>
      <c r="Q251" s="382"/>
      <c r="R251" s="35">
        <f>W250</f>
        <v>2</v>
      </c>
      <c r="S251" s="36" t="s">
        <v>102</v>
      </c>
      <c r="T251" s="36">
        <f>X250</f>
        <v>0</v>
      </c>
      <c r="U251" s="37" t="s">
        <v>70</v>
      </c>
      <c r="V251" s="136"/>
      <c r="W251" s="68"/>
      <c r="X251" s="69"/>
      <c r="Y251" s="75"/>
      <c r="Z251" s="76"/>
      <c r="AA251" s="77"/>
      <c r="AB251" s="69"/>
      <c r="AC251" s="69"/>
      <c r="AD251" s="71"/>
      <c r="AE251" s="113"/>
      <c r="AF251" s="113"/>
      <c r="AG251" s="113"/>
      <c r="AI251" s="196"/>
      <c r="AJ251" s="202"/>
      <c r="AK251" s="202"/>
      <c r="AL251" s="188"/>
      <c r="AM251" s="2" t="s">
        <v>101</v>
      </c>
      <c r="AN251" s="3" t="s">
        <v>251</v>
      </c>
      <c r="AO251" s="375"/>
      <c r="AP251" s="376"/>
      <c r="AQ251" s="376"/>
      <c r="AR251" s="377"/>
      <c r="AS251" s="157">
        <v>21</v>
      </c>
      <c r="AT251" s="5" t="str">
        <f>IF(AS251="","","-")</f>
        <v>-</v>
      </c>
      <c r="AU251" s="153">
        <v>18</v>
      </c>
      <c r="AV251" s="366" t="str">
        <f>IF(AS251&lt;&gt;"",IF(AS251&gt;AU251,IF(AS252&gt;AU252,"○",IF(AS253&gt;AU253,"○","×")),IF(AS252&gt;AU252,IF(AS253&gt;AU253,"○","×"),"×")),"")</f>
        <v>×</v>
      </c>
      <c r="AW251" s="157">
        <v>21</v>
      </c>
      <c r="AX251" s="6" t="str">
        <f aca="true" t="shared" si="55" ref="AX251:AX256">IF(AW251="","","-")</f>
        <v>-</v>
      </c>
      <c r="AY251" s="161">
        <v>17</v>
      </c>
      <c r="AZ251" s="380" t="str">
        <f>IF(AW251&lt;&gt;"",IF(AW251&gt;AY251,IF(AW252&gt;AY252,"○",IF(AW253&gt;AY253,"○","×")),IF(AW252&gt;AY252,IF(AW253&gt;AY253,"○","×"),"×")),"")</f>
        <v>○</v>
      </c>
      <c r="BA251" s="273" t="s">
        <v>145</v>
      </c>
      <c r="BB251" s="274"/>
      <c r="BC251" s="274"/>
      <c r="BD251" s="275"/>
      <c r="BE251" s="135"/>
      <c r="BF251" s="68"/>
      <c r="BG251" s="69"/>
      <c r="BH251" s="60"/>
      <c r="BI251" s="61"/>
      <c r="BJ251" s="70"/>
      <c r="BK251" s="69"/>
      <c r="BL251" s="69"/>
      <c r="BM251" s="71"/>
      <c r="BN251" s="55"/>
      <c r="BO251" s="55"/>
      <c r="BP251" s="55"/>
      <c r="BQ251" s="54"/>
      <c r="BR251" s="54"/>
      <c r="BS251" s="54"/>
      <c r="BU251" s="54"/>
      <c r="BV251" s="57"/>
      <c r="BW251" s="57"/>
      <c r="BX251" s="57"/>
      <c r="BY251" s="57"/>
      <c r="BZ251" s="57"/>
      <c r="CA251" s="57"/>
      <c r="CB251" s="57"/>
    </row>
    <row r="252" spans="1:80" ht="9" customHeight="1">
      <c r="A252" s="258"/>
      <c r="B252" s="259"/>
      <c r="C252" s="260"/>
      <c r="D252" s="2" t="s">
        <v>246</v>
      </c>
      <c r="E252" s="126" t="s">
        <v>251</v>
      </c>
      <c r="F252" s="12">
        <f>IF(L249="","",L249)</f>
        <v>10</v>
      </c>
      <c r="G252" s="5" t="str">
        <f aca="true" t="shared" si="56" ref="G252:G257">IF(F252="","","-")</f>
        <v>-</v>
      </c>
      <c r="H252" s="13">
        <f>IF(J249="","",J249)</f>
        <v>21</v>
      </c>
      <c r="I252" s="276" t="str">
        <f>IF(M249="","",IF(M249="○","×",IF(M249="×","○")))</f>
        <v>×</v>
      </c>
      <c r="J252" s="269"/>
      <c r="K252" s="270"/>
      <c r="L252" s="270"/>
      <c r="M252" s="271"/>
      <c r="N252" s="160">
        <v>20</v>
      </c>
      <c r="O252" s="5" t="str">
        <f t="shared" si="54"/>
        <v>-</v>
      </c>
      <c r="P252" s="162">
        <v>22</v>
      </c>
      <c r="Q252" s="373" t="str">
        <f>IF(N252&lt;&gt;"",IF(N252&gt;P252,IF(N253&gt;P253,"○",IF(N254&gt;P254,"○","×")),IF(N253&gt;P253,IF(N254&gt;P254,"○","×"),"×")),"")</f>
        <v>×</v>
      </c>
      <c r="R252" s="252" t="s">
        <v>142</v>
      </c>
      <c r="S252" s="246"/>
      <c r="T252" s="246"/>
      <c r="U252" s="247"/>
      <c r="V252" s="135"/>
      <c r="W252" s="78"/>
      <c r="X252" s="79"/>
      <c r="Y252" s="60"/>
      <c r="Z252" s="61"/>
      <c r="AA252" s="70"/>
      <c r="AB252" s="79"/>
      <c r="AC252" s="79"/>
      <c r="AD252" s="80"/>
      <c r="AE252" s="113"/>
      <c r="AF252" s="113"/>
      <c r="AG252" s="113"/>
      <c r="AI252" s="196"/>
      <c r="AJ252" s="202"/>
      <c r="AK252" s="202"/>
      <c r="AL252" s="188"/>
      <c r="AM252" s="2" t="s">
        <v>100</v>
      </c>
      <c r="AN252" s="3" t="s">
        <v>251</v>
      </c>
      <c r="AO252" s="378"/>
      <c r="AP252" s="257"/>
      <c r="AQ252" s="257"/>
      <c r="AR252" s="256"/>
      <c r="AS252" s="157">
        <v>14</v>
      </c>
      <c r="AT252" s="5" t="str">
        <f>IF(AS252="","","-")</f>
        <v>-</v>
      </c>
      <c r="AU252" s="155">
        <v>21</v>
      </c>
      <c r="AV252" s="358"/>
      <c r="AW252" s="157">
        <v>21</v>
      </c>
      <c r="AX252" s="5" t="str">
        <f t="shared" si="55"/>
        <v>-</v>
      </c>
      <c r="AY252" s="162">
        <v>15</v>
      </c>
      <c r="AZ252" s="381"/>
      <c r="BA252" s="248"/>
      <c r="BB252" s="249"/>
      <c r="BC252" s="249"/>
      <c r="BD252" s="250"/>
      <c r="BE252" s="135"/>
      <c r="BF252" s="68">
        <f>COUNTIF(AO251:AZ253,"○")</f>
        <v>1</v>
      </c>
      <c r="BG252" s="69">
        <f>COUNTIF(AO251:AZ253,"×")</f>
        <v>1</v>
      </c>
      <c r="BH252" s="72">
        <f>(IF((AO251&gt;AQ251),1,0))+(IF((AO252&gt;AQ252),1,0))+(IF((AO253&gt;AQ253),1,0))+(IF((AS251&gt;AU251),1,0))+(IF((AS252&gt;AU252),1,0))+(IF((AS253&gt;AU253),1,0))+(IF((AW251&gt;AY251),1,0))+(IF((AW252&gt;AY252),1,0))+(IF((AW253&gt;AY253),1,0))</f>
        <v>3</v>
      </c>
      <c r="BI252" s="73">
        <f>(IF((AO251&lt;AQ251),1,0))+(IF((AO252&lt;AQ252),1,0))+(IF((AO253&lt;AQ253),1,0))+(IF((AS251&lt;AU251),1,0))+(IF((AS252&lt;AU252),1,0))+(IF((AS253&lt;AU253),1,0))+(IF((AW251&lt;AY251),1,0))+(IF((AW252&lt;AY252),1,0))+(IF((AW253&lt;AY253),1,0))</f>
        <v>2</v>
      </c>
      <c r="BJ252" s="74">
        <f>BH252-BI252</f>
        <v>1</v>
      </c>
      <c r="BK252" s="69">
        <f>SUM(AO251:AO253,AS251:AS253,AW251:AW253)</f>
        <v>90</v>
      </c>
      <c r="BL252" s="69">
        <f>SUM(AQ251:AQ253,AU251:AU253,AY251:AY253)</f>
        <v>92</v>
      </c>
      <c r="BM252" s="71">
        <f>BK252-BL252</f>
        <v>-2</v>
      </c>
      <c r="BN252" s="55"/>
      <c r="BO252" s="55"/>
      <c r="BP252" s="55"/>
      <c r="BQ252" s="54"/>
      <c r="BR252" s="54"/>
      <c r="BS252" s="54"/>
      <c r="BU252" s="54"/>
      <c r="BV252" s="57"/>
      <c r="BW252" s="57"/>
      <c r="BX252" s="57"/>
      <c r="BY252" s="57"/>
      <c r="BZ252" s="57"/>
      <c r="CA252" s="57"/>
      <c r="CB252" s="57"/>
    </row>
    <row r="253" spans="1:80" ht="9" customHeight="1">
      <c r="A253" s="258"/>
      <c r="B253" s="259"/>
      <c r="C253" s="260"/>
      <c r="D253" s="2" t="s">
        <v>247</v>
      </c>
      <c r="E253" s="125" t="s">
        <v>251</v>
      </c>
      <c r="F253" s="15">
        <f>IF(L250="","",L250)</f>
        <v>16</v>
      </c>
      <c r="G253" s="5" t="str">
        <f t="shared" si="56"/>
        <v>-</v>
      </c>
      <c r="H253" s="13">
        <f>IF(J250="","",J250)</f>
        <v>21</v>
      </c>
      <c r="I253" s="277" t="str">
        <f>IF(K250="","",K250)</f>
        <v>-</v>
      </c>
      <c r="J253" s="272"/>
      <c r="K253" s="257"/>
      <c r="L253" s="257"/>
      <c r="M253" s="256"/>
      <c r="N253" s="160">
        <v>22</v>
      </c>
      <c r="O253" s="5" t="str">
        <f t="shared" si="54"/>
        <v>-</v>
      </c>
      <c r="P253" s="162">
        <v>20</v>
      </c>
      <c r="Q253" s="373"/>
      <c r="R253" s="248"/>
      <c r="S253" s="249"/>
      <c r="T253" s="249"/>
      <c r="U253" s="250"/>
      <c r="V253" s="135"/>
      <c r="W253" s="68">
        <f>COUNTIF(F252:Q254,"○")</f>
        <v>0</v>
      </c>
      <c r="X253" s="69">
        <f>COUNTIF(F252:Q254,"×")</f>
        <v>2</v>
      </c>
      <c r="Y253" s="72">
        <f>(IF((F252&gt;H252),1,0))+(IF((F253&gt;H253),1,0))+(IF((F254&gt;H254),1,0))+(IF((J252&gt;L252),1,0))+(IF((J253&gt;L253),1,0))+(IF((J254&gt;L254),1,0))+(IF((N252&gt;P252),1,0))+(IF((N253&gt;P253),1,0))+(IF((N254&gt;P254),1,0))</f>
        <v>1</v>
      </c>
      <c r="Z253" s="73">
        <f>(IF((F252&lt;H252),1,0))+(IF((F253&lt;H253),1,0))+(IF((F254&lt;H254),1,0))+(IF((J252&lt;L252),1,0))+(IF((J253&lt;L253),1,0))+(IF((J254&lt;L254),1,0))+(IF((N252&lt;P252),1,0))+(IF((N253&lt;P253),1,0))+(IF((N254&lt;P254),1,0))</f>
        <v>4</v>
      </c>
      <c r="AA253" s="74">
        <f>Y253-Z253</f>
        <v>-3</v>
      </c>
      <c r="AB253" s="69">
        <f>SUM(F252:F254,J252:J254,N252:N254)</f>
        <v>83</v>
      </c>
      <c r="AC253" s="69">
        <f>SUM(H252:H254,L252:L254,P252:P254)</f>
        <v>105</v>
      </c>
      <c r="AD253" s="71">
        <f>AB253-AC253</f>
        <v>-22</v>
      </c>
      <c r="AE253" s="113"/>
      <c r="AF253" s="113"/>
      <c r="AG253" s="113"/>
      <c r="AI253" s="196"/>
      <c r="AJ253" s="202"/>
      <c r="AK253" s="202"/>
      <c r="AL253" s="188"/>
      <c r="AM253" s="7"/>
      <c r="AN253" s="31"/>
      <c r="AO253" s="379"/>
      <c r="AP253" s="280"/>
      <c r="AQ253" s="280"/>
      <c r="AR253" s="281"/>
      <c r="AS253" s="158">
        <v>13</v>
      </c>
      <c r="AT253" s="5" t="str">
        <f>IF(AS253="","","-")</f>
        <v>-</v>
      </c>
      <c r="AU253" s="156">
        <v>21</v>
      </c>
      <c r="AV253" s="359"/>
      <c r="AW253" s="159"/>
      <c r="AX253" s="10">
        <f t="shared" si="55"/>
      </c>
      <c r="AY253" s="156"/>
      <c r="AZ253" s="382"/>
      <c r="BA253" s="35">
        <f>BF252</f>
        <v>1</v>
      </c>
      <c r="BB253" s="36" t="s">
        <v>102</v>
      </c>
      <c r="BC253" s="36">
        <f>BG252</f>
        <v>1</v>
      </c>
      <c r="BD253" s="37" t="s">
        <v>70</v>
      </c>
      <c r="BE253" s="136"/>
      <c r="BF253" s="68"/>
      <c r="BG253" s="69"/>
      <c r="BH253" s="75"/>
      <c r="BI253" s="76"/>
      <c r="BJ253" s="77"/>
      <c r="BK253" s="69"/>
      <c r="BL253" s="69"/>
      <c r="BM253" s="71"/>
      <c r="BN253" s="55"/>
      <c r="BO253" s="55"/>
      <c r="BP253" s="55"/>
      <c r="BQ253" s="54"/>
      <c r="BR253" s="54"/>
      <c r="BS253" s="54"/>
      <c r="BU253" s="54"/>
      <c r="BV253" s="57"/>
      <c r="BW253" s="57"/>
      <c r="BX253" s="57"/>
      <c r="BY253" s="57"/>
      <c r="BZ253" s="57"/>
      <c r="CA253" s="57"/>
      <c r="CB253" s="57"/>
    </row>
    <row r="254" spans="1:80" ht="9" customHeight="1">
      <c r="A254" s="258"/>
      <c r="B254" s="259"/>
      <c r="C254" s="260"/>
      <c r="D254" s="7"/>
      <c r="E254" s="123"/>
      <c r="F254" s="7">
        <f>IF(L251="","",L251)</f>
      </c>
      <c r="G254" s="5">
        <f t="shared" si="56"/>
      </c>
      <c r="H254" s="18">
        <f>IF(J251="","",J251)</f>
      </c>
      <c r="I254" s="278">
        <f>IF(K251="","",K251)</f>
      </c>
      <c r="J254" s="279"/>
      <c r="K254" s="280"/>
      <c r="L254" s="280"/>
      <c r="M254" s="281"/>
      <c r="N254" s="160">
        <v>15</v>
      </c>
      <c r="O254" s="5" t="str">
        <f t="shared" si="54"/>
        <v>-</v>
      </c>
      <c r="P254" s="163">
        <v>21</v>
      </c>
      <c r="Q254" s="374"/>
      <c r="R254" s="35">
        <f>W253</f>
        <v>0</v>
      </c>
      <c r="S254" s="36" t="s">
        <v>102</v>
      </c>
      <c r="T254" s="36">
        <f>X253</f>
        <v>2</v>
      </c>
      <c r="U254" s="37" t="s">
        <v>70</v>
      </c>
      <c r="V254" s="136"/>
      <c r="W254" s="81"/>
      <c r="X254" s="82"/>
      <c r="Y254" s="83"/>
      <c r="Z254" s="84"/>
      <c r="AA254" s="85"/>
      <c r="AB254" s="82"/>
      <c r="AC254" s="82"/>
      <c r="AD254" s="86"/>
      <c r="AE254" s="113"/>
      <c r="AF254" s="113"/>
      <c r="AG254" s="113"/>
      <c r="AI254" s="196"/>
      <c r="AJ254" s="237"/>
      <c r="AK254" s="202"/>
      <c r="AL254" s="188"/>
      <c r="AM254" s="2" t="s">
        <v>345</v>
      </c>
      <c r="AN254" s="3" t="s">
        <v>250</v>
      </c>
      <c r="AO254" s="12">
        <f>IF(AU251="","",AU251)</f>
        <v>18</v>
      </c>
      <c r="AP254" s="5" t="str">
        <f aca="true" t="shared" si="57" ref="AP254:AP259">IF(AO254="","","-")</f>
        <v>-</v>
      </c>
      <c r="AQ254" s="13">
        <f>IF(AS251="","",AS251)</f>
        <v>21</v>
      </c>
      <c r="AR254" s="276" t="str">
        <f>IF(AV251="","",IF(AV251="○","×",IF(AV251="×","○")))</f>
        <v>○</v>
      </c>
      <c r="AS254" s="269"/>
      <c r="AT254" s="270"/>
      <c r="AU254" s="270"/>
      <c r="AV254" s="271"/>
      <c r="AW254" s="160">
        <v>21</v>
      </c>
      <c r="AX254" s="5" t="str">
        <f t="shared" si="55"/>
        <v>-</v>
      </c>
      <c r="AY254" s="162">
        <v>11</v>
      </c>
      <c r="AZ254" s="373" t="str">
        <f>IF(AW254&lt;&gt;"",IF(AW254&gt;AY254,IF(AW255&gt;AY255,"○",IF(AW256&gt;AY256,"○","×")),IF(AW255&gt;AY255,IF(AW256&gt;AY256,"○","×"),"×")),"")</f>
        <v>○</v>
      </c>
      <c r="BA254" s="252" t="s">
        <v>146</v>
      </c>
      <c r="BB254" s="246"/>
      <c r="BC254" s="246"/>
      <c r="BD254" s="247"/>
      <c r="BE254" s="135"/>
      <c r="BF254" s="78"/>
      <c r="BG254" s="79"/>
      <c r="BH254" s="60"/>
      <c r="BI254" s="61"/>
      <c r="BJ254" s="70"/>
      <c r="BK254" s="79"/>
      <c r="BL254" s="79"/>
      <c r="BM254" s="80"/>
      <c r="BN254" s="55"/>
      <c r="BO254" s="55"/>
      <c r="BP254" s="55"/>
      <c r="BQ254" s="54"/>
      <c r="BR254" s="54"/>
      <c r="BS254" s="54"/>
      <c r="BU254" s="54"/>
      <c r="BV254" s="57"/>
      <c r="BW254" s="57"/>
      <c r="BX254" s="57"/>
      <c r="BY254" s="57"/>
      <c r="BZ254" s="57"/>
      <c r="CA254" s="57"/>
      <c r="CB254" s="57"/>
    </row>
    <row r="255" spans="1:80" ht="9" customHeight="1">
      <c r="A255" s="258"/>
      <c r="B255" s="259"/>
      <c r="C255" s="260"/>
      <c r="D255" s="20" t="s">
        <v>372</v>
      </c>
      <c r="E255" s="126" t="s">
        <v>222</v>
      </c>
      <c r="F255" s="20">
        <f>IF(P249="","",P249)</f>
        <v>12</v>
      </c>
      <c r="G255" s="19" t="str">
        <f t="shared" si="56"/>
        <v>-</v>
      </c>
      <c r="H255" s="22">
        <f>IF(N249="","",N249)</f>
        <v>21</v>
      </c>
      <c r="I255" s="276" t="str">
        <f>IF(Q249="","",IF(Q249="○","×",IF(Q249="×","○")))</f>
        <v>×</v>
      </c>
      <c r="J255" s="21">
        <f>IF(P252="","",P252)</f>
        <v>22</v>
      </c>
      <c r="K255" s="19" t="str">
        <f>IF(J255="","","-")</f>
        <v>-</v>
      </c>
      <c r="L255" s="22">
        <f>IF(N252="","",N252)</f>
        <v>20</v>
      </c>
      <c r="M255" s="276" t="str">
        <f>IF(Q252="","",IF(Q252="○","×",IF(Q252="×","○")))</f>
        <v>○</v>
      </c>
      <c r="N255" s="269"/>
      <c r="O255" s="270"/>
      <c r="P255" s="270"/>
      <c r="Q255" s="271"/>
      <c r="R255" s="252" t="s">
        <v>145</v>
      </c>
      <c r="S255" s="246"/>
      <c r="T255" s="246"/>
      <c r="U255" s="247"/>
      <c r="V255" s="135"/>
      <c r="W255" s="78"/>
      <c r="X255" s="79"/>
      <c r="Y255" s="60"/>
      <c r="Z255" s="61"/>
      <c r="AA255" s="70"/>
      <c r="AB255" s="79"/>
      <c r="AC255" s="79"/>
      <c r="AD255" s="80"/>
      <c r="AE255" s="113"/>
      <c r="AF255" s="113"/>
      <c r="AG255" s="113"/>
      <c r="AI255" s="196"/>
      <c r="AJ255" s="202"/>
      <c r="AK255" s="202"/>
      <c r="AL255" s="188"/>
      <c r="AM255" s="2" t="s">
        <v>346</v>
      </c>
      <c r="AN255" s="3" t="s">
        <v>250</v>
      </c>
      <c r="AO255" s="15">
        <f>IF(AU252="","",AU252)</f>
        <v>21</v>
      </c>
      <c r="AP255" s="5" t="str">
        <f t="shared" si="57"/>
        <v>-</v>
      </c>
      <c r="AQ255" s="13">
        <f>IF(AS252="","",AS252)</f>
        <v>14</v>
      </c>
      <c r="AR255" s="277" t="str">
        <f>IF(AT252="","",AT252)</f>
        <v>-</v>
      </c>
      <c r="AS255" s="272"/>
      <c r="AT255" s="257"/>
      <c r="AU255" s="257"/>
      <c r="AV255" s="256"/>
      <c r="AW255" s="160">
        <v>12</v>
      </c>
      <c r="AX255" s="5" t="str">
        <f t="shared" si="55"/>
        <v>-</v>
      </c>
      <c r="AY255" s="162">
        <v>21</v>
      </c>
      <c r="AZ255" s="373"/>
      <c r="BA255" s="248"/>
      <c r="BB255" s="249"/>
      <c r="BC255" s="249"/>
      <c r="BD255" s="250"/>
      <c r="BE255" s="135"/>
      <c r="BF255" s="68">
        <f>COUNTIF(AO254:AZ256,"○")</f>
        <v>2</v>
      </c>
      <c r="BG255" s="69">
        <f>COUNTIF(AO254:AZ256,"×")</f>
        <v>0</v>
      </c>
      <c r="BH255" s="72">
        <f>(IF((AO254&gt;AQ254),1,0))+(IF((AO255&gt;AQ255),1,0))+(IF((AO256&gt;AQ256),1,0))+(IF((AS254&gt;AU254),1,0))+(IF((AS255&gt;AU255),1,0))+(IF((AS256&gt;AU256),1,0))+(IF((AW254&gt;AY254),1,0))+(IF((AW255&gt;AY255),1,0))+(IF((AW256&gt;AY256),1,0))</f>
        <v>4</v>
      </c>
      <c r="BI255" s="73">
        <f>(IF((AO254&lt;AQ254),1,0))+(IF((AO255&lt;AQ255),1,0))+(IF((AO256&lt;AQ256),1,0))+(IF((AS254&lt;AU254),1,0))+(IF((AS255&lt;AU255),1,0))+(IF((AS256&lt;AU256),1,0))+(IF((AW254&lt;AY254),1,0))+(IF((AW255&lt;AY255),1,0))+(IF((AW256&lt;AY256),1,0))</f>
        <v>2</v>
      </c>
      <c r="BJ255" s="74">
        <f>BH255-BI255</f>
        <v>2</v>
      </c>
      <c r="BK255" s="69">
        <f>SUM(AO254:AO256,AS254:AS256,AW254:AW256)</f>
        <v>114</v>
      </c>
      <c r="BL255" s="69">
        <f>SUM(AQ254:AQ256,AU254:AU256,AY254:AY256)</f>
        <v>98</v>
      </c>
      <c r="BM255" s="71">
        <f>BK255-BL255</f>
        <v>16</v>
      </c>
      <c r="BN255" s="55"/>
      <c r="BO255" s="55"/>
      <c r="BP255" s="55"/>
      <c r="BQ255" s="54"/>
      <c r="BR255" s="54"/>
      <c r="BS255" s="54"/>
      <c r="BU255" s="54"/>
      <c r="BV255" s="57"/>
      <c r="BW255" s="57"/>
      <c r="BX255" s="57"/>
      <c r="BY255" s="57"/>
      <c r="BZ255" s="57"/>
      <c r="CA255" s="57"/>
      <c r="CB255" s="57"/>
    </row>
    <row r="256" spans="1:80" ht="9" customHeight="1">
      <c r="A256" s="258"/>
      <c r="B256" s="259"/>
      <c r="C256" s="260"/>
      <c r="D256" s="15" t="s">
        <v>249</v>
      </c>
      <c r="E256" s="125" t="s">
        <v>222</v>
      </c>
      <c r="F256" s="15">
        <f>IF(P250="","",P250)</f>
        <v>18</v>
      </c>
      <c r="G256" s="5" t="str">
        <f t="shared" si="56"/>
        <v>-</v>
      </c>
      <c r="H256" s="13">
        <f>IF(N250="","",N250)</f>
        <v>21</v>
      </c>
      <c r="I256" s="277">
        <f>IF(K253="","",K253)</f>
      </c>
      <c r="J256" s="16">
        <f>IF(P253="","",P253)</f>
        <v>20</v>
      </c>
      <c r="K256" s="5" t="str">
        <f>IF(J256="","","-")</f>
        <v>-</v>
      </c>
      <c r="L256" s="13">
        <f>IF(N253="","",N253)</f>
        <v>22</v>
      </c>
      <c r="M256" s="277" t="str">
        <f>IF(O253="","",O253)</f>
        <v>-</v>
      </c>
      <c r="N256" s="272"/>
      <c r="O256" s="257"/>
      <c r="P256" s="257"/>
      <c r="Q256" s="256"/>
      <c r="R256" s="248"/>
      <c r="S256" s="249"/>
      <c r="T256" s="249"/>
      <c r="U256" s="250"/>
      <c r="V256" s="135"/>
      <c r="W256" s="68">
        <f>COUNTIF(F255:Q257,"○")</f>
        <v>1</v>
      </c>
      <c r="X256" s="69">
        <f>COUNTIF(F255:Q257,"×")</f>
        <v>1</v>
      </c>
      <c r="Y256" s="72">
        <f>(IF((F255&gt;H255),1,0))+(IF((F256&gt;H256),1,0))+(IF((F257&gt;H257),1,0))+(IF((J255&gt;L255),1,0))+(IF((J256&gt;L256),1,0))+(IF((J257&gt;L257),1,0))+(IF((N255&gt;P255),1,0))+(IF((N256&gt;P256),1,0))+(IF((N257&gt;P257),1,0))</f>
        <v>2</v>
      </c>
      <c r="Z256" s="73">
        <f>(IF((F255&lt;H255),1,0))+(IF((F256&lt;H256),1,0))+(IF((F257&lt;H257),1,0))+(IF((J255&lt;L255),1,0))+(IF((J256&lt;L256),1,0))+(IF((J257&lt;L257),1,0))+(IF((N255&lt;P255),1,0))+(IF((N256&lt;P256),1,0))+(IF((N257&lt;P257),1,0))</f>
        <v>3</v>
      </c>
      <c r="AA256" s="74">
        <f>Y256-Z256</f>
        <v>-1</v>
      </c>
      <c r="AB256" s="69">
        <f>SUM(F255:F257,J255:J257,N255:N257)</f>
        <v>93</v>
      </c>
      <c r="AC256" s="69">
        <f>SUM(H255:H257,L255:L257,P255:P257)</f>
        <v>99</v>
      </c>
      <c r="AD256" s="71">
        <f>AB256-AC256</f>
        <v>-6</v>
      </c>
      <c r="AE256" s="113"/>
      <c r="AF256" s="113"/>
      <c r="AG256" s="113"/>
      <c r="AI256" s="196"/>
      <c r="AJ256" s="202"/>
      <c r="AK256" s="237"/>
      <c r="AL256" s="188"/>
      <c r="AM256" s="7"/>
      <c r="AN256" s="17"/>
      <c r="AO256" s="7">
        <f>IF(AU253="","",AU253)</f>
        <v>21</v>
      </c>
      <c r="AP256" s="5" t="str">
        <f t="shared" si="57"/>
        <v>-</v>
      </c>
      <c r="AQ256" s="18">
        <f>IF(AS253="","",AS253)</f>
        <v>13</v>
      </c>
      <c r="AR256" s="278" t="str">
        <f>IF(AT253="","",AT253)</f>
        <v>-</v>
      </c>
      <c r="AS256" s="279"/>
      <c r="AT256" s="280"/>
      <c r="AU256" s="280"/>
      <c r="AV256" s="281"/>
      <c r="AW256" s="160">
        <v>21</v>
      </c>
      <c r="AX256" s="5" t="str">
        <f t="shared" si="55"/>
        <v>-</v>
      </c>
      <c r="AY256" s="163">
        <v>18</v>
      </c>
      <c r="AZ256" s="374"/>
      <c r="BA256" s="35">
        <f>BF255</f>
        <v>2</v>
      </c>
      <c r="BB256" s="36" t="s">
        <v>102</v>
      </c>
      <c r="BC256" s="36">
        <f>BG255</f>
        <v>0</v>
      </c>
      <c r="BD256" s="37" t="s">
        <v>70</v>
      </c>
      <c r="BE256" s="136"/>
      <c r="BF256" s="81"/>
      <c r="BG256" s="82"/>
      <c r="BH256" s="83"/>
      <c r="BI256" s="84"/>
      <c r="BJ256" s="85"/>
      <c r="BK256" s="82"/>
      <c r="BL256" s="82"/>
      <c r="BM256" s="86"/>
      <c r="BN256" s="55"/>
      <c r="BO256" s="55"/>
      <c r="BP256" s="55"/>
      <c r="BQ256" s="54"/>
      <c r="BR256" s="54"/>
      <c r="BS256" s="54"/>
      <c r="BU256" s="54"/>
      <c r="BV256" s="57"/>
      <c r="BW256" s="57"/>
      <c r="BX256" s="57"/>
      <c r="BY256" s="57"/>
      <c r="BZ256" s="57"/>
      <c r="CA256" s="57"/>
      <c r="CB256" s="57"/>
    </row>
    <row r="257" spans="1:80" ht="9" customHeight="1" thickBot="1">
      <c r="A257" s="258"/>
      <c r="B257" s="259"/>
      <c r="C257" s="260"/>
      <c r="D257" s="23"/>
      <c r="E257" s="124"/>
      <c r="F257" s="23">
        <f>IF(P251="","",P251)</f>
      </c>
      <c r="G257" s="25">
        <f t="shared" si="56"/>
      </c>
      <c r="H257" s="26">
        <f>IF(N251="","",N251)</f>
      </c>
      <c r="I257" s="292">
        <f>IF(K254="","",K254)</f>
      </c>
      <c r="J257" s="27">
        <f>IF(P254="","",P254)</f>
        <v>21</v>
      </c>
      <c r="K257" s="25" t="str">
        <f>IF(J257="","","-")</f>
        <v>-</v>
      </c>
      <c r="L257" s="26">
        <f>IF(N254="","",N254)</f>
        <v>15</v>
      </c>
      <c r="M257" s="292" t="str">
        <f>IF(O254="","",O254)</f>
        <v>-</v>
      </c>
      <c r="N257" s="253"/>
      <c r="O257" s="254"/>
      <c r="P257" s="254"/>
      <c r="Q257" s="255"/>
      <c r="R257" s="38">
        <f>W256</f>
        <v>1</v>
      </c>
      <c r="S257" s="39" t="s">
        <v>102</v>
      </c>
      <c r="T257" s="39">
        <f>X256</f>
        <v>1</v>
      </c>
      <c r="U257" s="40" t="s">
        <v>70</v>
      </c>
      <c r="V257" s="136"/>
      <c r="W257" s="81"/>
      <c r="X257" s="82"/>
      <c r="Y257" s="83"/>
      <c r="Z257" s="84"/>
      <c r="AA257" s="85"/>
      <c r="AB257" s="82"/>
      <c r="AC257" s="82"/>
      <c r="AD257" s="86"/>
      <c r="AE257" s="113"/>
      <c r="AF257" s="113"/>
      <c r="AG257" s="113"/>
      <c r="AI257" s="196"/>
      <c r="AJ257" s="202"/>
      <c r="AK257" s="237"/>
      <c r="AL257" s="188"/>
      <c r="AM257" s="20" t="s">
        <v>347</v>
      </c>
      <c r="AN257" s="3" t="s">
        <v>219</v>
      </c>
      <c r="AO257" s="20">
        <f>IF(AY251="","",AY251)</f>
        <v>17</v>
      </c>
      <c r="AP257" s="19" t="str">
        <f t="shared" si="57"/>
        <v>-</v>
      </c>
      <c r="AQ257" s="22">
        <f>IF(AW251="","",AW251)</f>
        <v>21</v>
      </c>
      <c r="AR257" s="276" t="str">
        <f>IF(AZ251="","",IF(AZ251="○","×",IF(AZ251="×","○")))</f>
        <v>×</v>
      </c>
      <c r="AS257" s="21">
        <f>IF(AY254="","",AY254)</f>
        <v>11</v>
      </c>
      <c r="AT257" s="19" t="str">
        <f>IF(AS257="","","-")</f>
        <v>-</v>
      </c>
      <c r="AU257" s="22">
        <f>IF(AW254="","",AW254)</f>
        <v>21</v>
      </c>
      <c r="AV257" s="276" t="str">
        <f>IF(AZ254="","",IF(AZ254="○","×",IF(AZ254="×","○")))</f>
        <v>×</v>
      </c>
      <c r="AW257" s="269"/>
      <c r="AX257" s="270"/>
      <c r="AY257" s="270"/>
      <c r="AZ257" s="271"/>
      <c r="BA257" s="252" t="s">
        <v>144</v>
      </c>
      <c r="BB257" s="246"/>
      <c r="BC257" s="246"/>
      <c r="BD257" s="247"/>
      <c r="BE257" s="135"/>
      <c r="BF257" s="78"/>
      <c r="BG257" s="79"/>
      <c r="BH257" s="60"/>
      <c r="BI257" s="61"/>
      <c r="BJ257" s="70"/>
      <c r="BK257" s="79"/>
      <c r="BL257" s="79"/>
      <c r="BM257" s="80"/>
      <c r="BN257" s="55"/>
      <c r="BO257" s="55"/>
      <c r="BP257" s="55"/>
      <c r="BQ257" s="54"/>
      <c r="BR257" s="54"/>
      <c r="BS257" s="54"/>
      <c r="BU257" s="54"/>
      <c r="BV257" s="57"/>
      <c r="BW257" s="57"/>
      <c r="BX257" s="57"/>
      <c r="BY257" s="57"/>
      <c r="BZ257" s="57"/>
      <c r="CA257" s="57"/>
      <c r="CB257" s="57"/>
    </row>
    <row r="258" spans="1:80" ht="9" customHeight="1" thickBot="1">
      <c r="A258" s="258"/>
      <c r="B258" s="259"/>
      <c r="C258" s="260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I258" s="196"/>
      <c r="AJ258" s="202"/>
      <c r="AK258" s="237"/>
      <c r="AL258" s="188"/>
      <c r="AM258" s="15" t="s">
        <v>348</v>
      </c>
      <c r="AN258" s="3" t="s">
        <v>219</v>
      </c>
      <c r="AO258" s="15">
        <f>IF(AY252="","",AY252)</f>
        <v>15</v>
      </c>
      <c r="AP258" s="5" t="str">
        <f t="shared" si="57"/>
        <v>-</v>
      </c>
      <c r="AQ258" s="13">
        <f>IF(AW252="","",AW252)</f>
        <v>21</v>
      </c>
      <c r="AR258" s="277">
        <f>IF(AT255="","",AT255)</f>
      </c>
      <c r="AS258" s="16">
        <f>IF(AY255="","",AY255)</f>
        <v>21</v>
      </c>
      <c r="AT258" s="5" t="str">
        <f>IF(AS258="","","-")</f>
        <v>-</v>
      </c>
      <c r="AU258" s="13">
        <f>IF(AW255="","",AW255)</f>
        <v>12</v>
      </c>
      <c r="AV258" s="277" t="str">
        <f>IF(AX255="","",AX255)</f>
        <v>-</v>
      </c>
      <c r="AW258" s="272"/>
      <c r="AX258" s="257"/>
      <c r="AY258" s="257"/>
      <c r="AZ258" s="256"/>
      <c r="BA258" s="248"/>
      <c r="BB258" s="249"/>
      <c r="BC258" s="249"/>
      <c r="BD258" s="250"/>
      <c r="BE258" s="135"/>
      <c r="BF258" s="68">
        <f>COUNTIF(AO257:AZ259,"○")</f>
        <v>0</v>
      </c>
      <c r="BG258" s="69">
        <f>COUNTIF(AO257:AZ259,"×")</f>
        <v>2</v>
      </c>
      <c r="BH258" s="72">
        <f>(IF((AO257&gt;AQ257),1,0))+(IF((AO258&gt;AQ258),1,0))+(IF((AO259&gt;AQ259),1,0))+(IF((AS257&gt;AU257),1,0))+(IF((AS258&gt;AU258),1,0))+(IF((AS259&gt;AU259),1,0))+(IF((AW257&gt;AY257),1,0))+(IF((AW258&gt;AY258),1,0))+(IF((AW259&gt;AY259),1,0))</f>
        <v>1</v>
      </c>
      <c r="BI258" s="73">
        <f>(IF((AO257&lt;AQ257),1,0))+(IF((AO258&lt;AQ258),1,0))+(IF((AO259&lt;AQ259),1,0))+(IF((AS257&lt;AU257),1,0))+(IF((AS258&lt;AU258),1,0))+(IF((AS259&lt;AU259),1,0))+(IF((AW257&lt;AY257),1,0))+(IF((AW258&lt;AY258),1,0))+(IF((AW259&lt;AY259),1,0))</f>
        <v>4</v>
      </c>
      <c r="BJ258" s="74">
        <f>BH258-BI258</f>
        <v>-3</v>
      </c>
      <c r="BK258" s="69">
        <f>SUM(AO257:AO259,AS257:AS259,AW257:AW259)</f>
        <v>82</v>
      </c>
      <c r="BL258" s="69">
        <f>SUM(AQ257:AQ259,AU257:AU259,AY257:AY259)</f>
        <v>96</v>
      </c>
      <c r="BM258" s="71">
        <f>BK258-BL258</f>
        <v>-14</v>
      </c>
      <c r="BN258" s="55"/>
      <c r="BO258" s="55"/>
      <c r="BP258" s="55"/>
      <c r="BQ258" s="54"/>
      <c r="BR258" s="54"/>
      <c r="BS258" s="54"/>
      <c r="BU258" s="54"/>
      <c r="BV258" s="57"/>
      <c r="BW258" s="57"/>
      <c r="BX258" s="57"/>
      <c r="BY258" s="57"/>
      <c r="BZ258" s="57"/>
      <c r="CA258" s="57"/>
      <c r="CB258" s="57"/>
    </row>
    <row r="259" spans="1:80" ht="9" customHeight="1" thickBot="1">
      <c r="A259" s="258"/>
      <c r="B259" s="259"/>
      <c r="C259" s="260"/>
      <c r="D259" s="297" t="s">
        <v>86</v>
      </c>
      <c r="E259" s="298"/>
      <c r="F259" s="301" t="str">
        <f>D261</f>
        <v>石川澄広</v>
      </c>
      <c r="G259" s="302"/>
      <c r="H259" s="302"/>
      <c r="I259" s="303"/>
      <c r="J259" s="304" t="str">
        <f>D264</f>
        <v>小倉奨丈</v>
      </c>
      <c r="K259" s="302"/>
      <c r="L259" s="302"/>
      <c r="M259" s="303"/>
      <c r="N259" s="304" t="str">
        <f>D267</f>
        <v>有明茂博</v>
      </c>
      <c r="O259" s="302"/>
      <c r="P259" s="302"/>
      <c r="Q259" s="303"/>
      <c r="R259" s="282" t="s">
        <v>60</v>
      </c>
      <c r="S259" s="283"/>
      <c r="T259" s="283"/>
      <c r="U259" s="284"/>
      <c r="V259" s="54"/>
      <c r="W259" s="285" t="s">
        <v>66</v>
      </c>
      <c r="X259" s="286"/>
      <c r="Y259" s="287" t="s">
        <v>67</v>
      </c>
      <c r="Z259" s="288"/>
      <c r="AA259" s="289"/>
      <c r="AB259" s="65" t="s">
        <v>68</v>
      </c>
      <c r="AC259" s="66"/>
      <c r="AD259" s="67"/>
      <c r="AE259" s="113"/>
      <c r="AF259" s="113"/>
      <c r="AG259" s="113"/>
      <c r="AI259" s="196"/>
      <c r="AJ259" s="237"/>
      <c r="AK259" s="237"/>
      <c r="AL259" s="188"/>
      <c r="AM259" s="23"/>
      <c r="AN259" s="24"/>
      <c r="AO259" s="23">
        <f>IF(AY253="","",AY253)</f>
      </c>
      <c r="AP259" s="25">
        <f t="shared" si="57"/>
      </c>
      <c r="AQ259" s="26">
        <f>IF(AW253="","",AW253)</f>
      </c>
      <c r="AR259" s="292">
        <f>IF(AT256="","",AT256)</f>
      </c>
      <c r="AS259" s="27">
        <f>IF(AY256="","",AY256)</f>
        <v>18</v>
      </c>
      <c r="AT259" s="25" t="str">
        <f>IF(AS259="","","-")</f>
        <v>-</v>
      </c>
      <c r="AU259" s="26">
        <f>IF(AW256="","",AW256)</f>
        <v>21</v>
      </c>
      <c r="AV259" s="292" t="str">
        <f>IF(AX256="","",AX256)</f>
        <v>-</v>
      </c>
      <c r="AW259" s="253"/>
      <c r="AX259" s="254"/>
      <c r="AY259" s="254"/>
      <c r="AZ259" s="255"/>
      <c r="BA259" s="38">
        <f>BF258</f>
        <v>0</v>
      </c>
      <c r="BB259" s="39" t="s">
        <v>102</v>
      </c>
      <c r="BC259" s="39">
        <f>BG258</f>
        <v>2</v>
      </c>
      <c r="BD259" s="40" t="s">
        <v>70</v>
      </c>
      <c r="BE259" s="136"/>
      <c r="BF259" s="81"/>
      <c r="BG259" s="82"/>
      <c r="BH259" s="83"/>
      <c r="BI259" s="84"/>
      <c r="BJ259" s="85"/>
      <c r="BK259" s="82"/>
      <c r="BL259" s="82"/>
      <c r="BM259" s="86"/>
      <c r="BN259" s="55"/>
      <c r="BO259" s="55"/>
      <c r="BP259" s="55"/>
      <c r="BQ259" s="54"/>
      <c r="BR259" s="54"/>
      <c r="BS259" s="54"/>
      <c r="BU259" s="54"/>
      <c r="BV259" s="57"/>
      <c r="BW259" s="57"/>
      <c r="BX259" s="57"/>
      <c r="BY259" s="57"/>
      <c r="BZ259" s="57"/>
      <c r="CA259" s="57"/>
      <c r="CB259" s="57"/>
    </row>
    <row r="260" spans="1:80" ht="9" customHeight="1" thickBot="1">
      <c r="A260" s="258"/>
      <c r="B260" s="259"/>
      <c r="C260" s="260"/>
      <c r="D260" s="299"/>
      <c r="E260" s="300"/>
      <c r="F260" s="290" t="str">
        <f>D262</f>
        <v>真鍋英輝</v>
      </c>
      <c r="G260" s="291"/>
      <c r="H260" s="291"/>
      <c r="I260" s="292"/>
      <c r="J260" s="293" t="str">
        <f>D265</f>
        <v>保子尚毅</v>
      </c>
      <c r="K260" s="291"/>
      <c r="L260" s="291"/>
      <c r="M260" s="292"/>
      <c r="N260" s="293" t="str">
        <f>D268</f>
        <v>川上雅広</v>
      </c>
      <c r="O260" s="291"/>
      <c r="P260" s="291"/>
      <c r="Q260" s="292"/>
      <c r="R260" s="294" t="s">
        <v>61</v>
      </c>
      <c r="S260" s="295"/>
      <c r="T260" s="295"/>
      <c r="U260" s="296"/>
      <c r="V260" s="54"/>
      <c r="W260" s="62" t="s">
        <v>69</v>
      </c>
      <c r="X260" s="63" t="s">
        <v>70</v>
      </c>
      <c r="Y260" s="62" t="s">
        <v>40</v>
      </c>
      <c r="Z260" s="63" t="s">
        <v>71</v>
      </c>
      <c r="AA260" s="64" t="s">
        <v>72</v>
      </c>
      <c r="AB260" s="63" t="s">
        <v>103</v>
      </c>
      <c r="AC260" s="63" t="s">
        <v>71</v>
      </c>
      <c r="AD260" s="64" t="s">
        <v>72</v>
      </c>
      <c r="AE260" s="113"/>
      <c r="AF260" s="113"/>
      <c r="AG260" s="113"/>
      <c r="AI260" s="196"/>
      <c r="AJ260" s="237"/>
      <c r="AK260" s="237"/>
      <c r="AL260" s="201"/>
      <c r="BN260" s="54"/>
      <c r="BO260" s="54"/>
      <c r="BP260" s="54"/>
      <c r="BQ260" s="54"/>
      <c r="BR260" s="54"/>
      <c r="BS260" s="54"/>
      <c r="BU260" s="54"/>
      <c r="BV260" s="57"/>
      <c r="BW260" s="57"/>
      <c r="BX260" s="57"/>
      <c r="BY260" s="57"/>
      <c r="BZ260" s="57"/>
      <c r="CA260" s="57"/>
      <c r="CB260" s="57"/>
    </row>
    <row r="261" spans="1:80" ht="9" customHeight="1">
      <c r="A261" s="258"/>
      <c r="B261" s="259"/>
      <c r="C261" s="260"/>
      <c r="D261" s="2" t="s">
        <v>252</v>
      </c>
      <c r="E261" s="251" t="s">
        <v>384</v>
      </c>
      <c r="F261" s="375"/>
      <c r="G261" s="376"/>
      <c r="H261" s="376"/>
      <c r="I261" s="377"/>
      <c r="J261" s="157">
        <v>21</v>
      </c>
      <c r="K261" s="5" t="str">
        <f>IF(J261="","","-")</f>
        <v>-</v>
      </c>
      <c r="L261" s="153">
        <v>8</v>
      </c>
      <c r="M261" s="366" t="str">
        <f>IF(J261&lt;&gt;"",IF(J261&gt;L261,IF(J262&gt;L262,"○",IF(J263&gt;L263,"○","×")),IF(J262&gt;L262,IF(J263&gt;L263,"○","×"),"×")),"")</f>
        <v>○</v>
      </c>
      <c r="N261" s="157">
        <v>12</v>
      </c>
      <c r="O261" s="6" t="str">
        <f aca="true" t="shared" si="58" ref="O261:O266">IF(N261="","","-")</f>
        <v>-</v>
      </c>
      <c r="P261" s="161">
        <v>21</v>
      </c>
      <c r="Q261" s="380" t="str">
        <f>IF(N261&lt;&gt;"",IF(N261&gt;P261,IF(N262&gt;P262,"○",IF(N263&gt;P263,"○","×")),IF(N262&gt;P262,IF(N263&gt;P263,"○","×"),"×")),"")</f>
        <v>×</v>
      </c>
      <c r="R261" s="273" t="s">
        <v>141</v>
      </c>
      <c r="S261" s="274"/>
      <c r="T261" s="274"/>
      <c r="U261" s="275"/>
      <c r="V261" s="135"/>
      <c r="W261" s="68"/>
      <c r="X261" s="69"/>
      <c r="Y261" s="60"/>
      <c r="Z261" s="61"/>
      <c r="AA261" s="70"/>
      <c r="AB261" s="69"/>
      <c r="AC261" s="69"/>
      <c r="AD261" s="71"/>
      <c r="AE261" s="113"/>
      <c r="AF261" s="113"/>
      <c r="AG261" s="113"/>
      <c r="AI261" s="196"/>
      <c r="AJ261" s="237"/>
      <c r="AK261" s="237"/>
      <c r="AL261" s="201"/>
      <c r="AM261" s="297" t="s">
        <v>45</v>
      </c>
      <c r="AN261" s="298"/>
      <c r="AO261" s="301" t="str">
        <f>AM263</f>
        <v>大山百香</v>
      </c>
      <c r="AP261" s="302"/>
      <c r="AQ261" s="302"/>
      <c r="AR261" s="303"/>
      <c r="AS261" s="304" t="str">
        <f>AM266</f>
        <v>内田真佐美</v>
      </c>
      <c r="AT261" s="302"/>
      <c r="AU261" s="302"/>
      <c r="AV261" s="303"/>
      <c r="AW261" s="304" t="str">
        <f>AM269</f>
        <v>三鍋千鶴代</v>
      </c>
      <c r="AX261" s="302"/>
      <c r="AY261" s="302"/>
      <c r="AZ261" s="303"/>
      <c r="BA261" s="282" t="s">
        <v>60</v>
      </c>
      <c r="BB261" s="283"/>
      <c r="BC261" s="283"/>
      <c r="BD261" s="284"/>
      <c r="BE261" s="54"/>
      <c r="BF261" s="285" t="s">
        <v>66</v>
      </c>
      <c r="BG261" s="286"/>
      <c r="BH261" s="287" t="s">
        <v>67</v>
      </c>
      <c r="BI261" s="288"/>
      <c r="BJ261" s="289"/>
      <c r="BK261" s="65" t="s">
        <v>68</v>
      </c>
      <c r="BL261" s="66"/>
      <c r="BM261" s="67"/>
      <c r="BN261" s="55"/>
      <c r="BO261" s="54"/>
      <c r="BP261" s="54"/>
      <c r="BQ261" s="54"/>
      <c r="BR261" s="54"/>
      <c r="BS261" s="54"/>
      <c r="BU261" s="54"/>
      <c r="BV261" s="57"/>
      <c r="BW261" s="57"/>
      <c r="BX261" s="57"/>
      <c r="BY261" s="57"/>
      <c r="BZ261" s="57"/>
      <c r="CA261" s="57"/>
      <c r="CB261" s="57"/>
    </row>
    <row r="262" spans="1:80" ht="9" customHeight="1" thickBot="1">
      <c r="A262" s="258"/>
      <c r="B262" s="259"/>
      <c r="C262" s="260"/>
      <c r="D262" s="2" t="s">
        <v>253</v>
      </c>
      <c r="E262" s="245"/>
      <c r="F262" s="378"/>
      <c r="G262" s="257"/>
      <c r="H262" s="257"/>
      <c r="I262" s="256"/>
      <c r="J262" s="157">
        <v>21</v>
      </c>
      <c r="K262" s="5" t="str">
        <f>IF(J262="","","-")</f>
        <v>-</v>
      </c>
      <c r="L262" s="155">
        <v>18</v>
      </c>
      <c r="M262" s="358"/>
      <c r="N262" s="157">
        <v>6</v>
      </c>
      <c r="O262" s="5" t="str">
        <f t="shared" si="58"/>
        <v>-</v>
      </c>
      <c r="P262" s="162">
        <v>21</v>
      </c>
      <c r="Q262" s="381"/>
      <c r="R262" s="248"/>
      <c r="S262" s="249"/>
      <c r="T262" s="249"/>
      <c r="U262" s="250"/>
      <c r="V262" s="135"/>
      <c r="W262" s="68">
        <f>COUNTIF(F261:Q263,"○")</f>
        <v>1</v>
      </c>
      <c r="X262" s="69">
        <f>COUNTIF(F261:Q263,"×")</f>
        <v>1</v>
      </c>
      <c r="Y262" s="72">
        <f>(IF((F261&gt;H261),1,0))+(IF((F262&gt;H262),1,0))+(IF((F263&gt;H263),1,0))+(IF((J261&gt;L261),1,0))+(IF((J262&gt;L262),1,0))+(IF((J263&gt;L263),1,0))+(IF((N261&gt;P261),1,0))+(IF((N262&gt;P262),1,0))+(IF((N263&gt;P263),1,0))</f>
        <v>2</v>
      </c>
      <c r="Z262" s="73">
        <f>(IF((F261&lt;H261),1,0))+(IF((F262&lt;H262),1,0))+(IF((F263&lt;H263),1,0))+(IF((J261&lt;L261),1,0))+(IF((J262&lt;L262),1,0))+(IF((J263&lt;L263),1,0))+(IF((N261&lt;P261),1,0))+(IF((N262&lt;P262),1,0))+(IF((N263&lt;P263),1,0))</f>
        <v>2</v>
      </c>
      <c r="AA262" s="74">
        <f>Y262-Z262</f>
        <v>0</v>
      </c>
      <c r="AB262" s="69">
        <f>SUM(F261:F263,J261:J263,N261:N263)</f>
        <v>60</v>
      </c>
      <c r="AC262" s="69">
        <f>SUM(H261:H263,L261:L263,P261:P263)</f>
        <v>68</v>
      </c>
      <c r="AD262" s="71">
        <f>AB262-AC262</f>
        <v>-8</v>
      </c>
      <c r="AE262" s="113"/>
      <c r="AF262" s="113"/>
      <c r="AG262" s="113"/>
      <c r="AI262" s="196"/>
      <c r="AJ262" s="237"/>
      <c r="AK262" s="237"/>
      <c r="AL262" s="201"/>
      <c r="AM262" s="299"/>
      <c r="AN262" s="300"/>
      <c r="AO262" s="290" t="str">
        <f>AM264</f>
        <v>中上美純</v>
      </c>
      <c r="AP262" s="291"/>
      <c r="AQ262" s="291"/>
      <c r="AR262" s="292"/>
      <c r="AS262" s="293" t="str">
        <f>AM267</f>
        <v>渡辺千智</v>
      </c>
      <c r="AT262" s="291"/>
      <c r="AU262" s="291"/>
      <c r="AV262" s="292"/>
      <c r="AW262" s="293" t="str">
        <f>AM270</f>
        <v>柳原明美</v>
      </c>
      <c r="AX262" s="291"/>
      <c r="AY262" s="291"/>
      <c r="AZ262" s="292"/>
      <c r="BA262" s="294" t="s">
        <v>61</v>
      </c>
      <c r="BB262" s="295"/>
      <c r="BC262" s="295"/>
      <c r="BD262" s="296"/>
      <c r="BE262" s="54"/>
      <c r="BF262" s="62" t="s">
        <v>69</v>
      </c>
      <c r="BG262" s="63" t="s">
        <v>70</v>
      </c>
      <c r="BH262" s="62" t="s">
        <v>40</v>
      </c>
      <c r="BI262" s="63" t="s">
        <v>71</v>
      </c>
      <c r="BJ262" s="64" t="s">
        <v>72</v>
      </c>
      <c r="BK262" s="63" t="s">
        <v>103</v>
      </c>
      <c r="BL262" s="63" t="s">
        <v>71</v>
      </c>
      <c r="BM262" s="64" t="s">
        <v>72</v>
      </c>
      <c r="BN262" s="55"/>
      <c r="BO262" s="54"/>
      <c r="BP262" s="54"/>
      <c r="BQ262" s="54"/>
      <c r="BR262" s="54"/>
      <c r="BS262" s="54"/>
      <c r="BU262" s="54"/>
      <c r="BV262" s="57"/>
      <c r="BW262" s="57"/>
      <c r="BX262" s="57"/>
      <c r="BY262" s="57"/>
      <c r="BZ262" s="57"/>
      <c r="CA262" s="57"/>
      <c r="CB262" s="57"/>
    </row>
    <row r="263" spans="1:80" ht="9" customHeight="1">
      <c r="A263" s="258"/>
      <c r="B263" s="259"/>
      <c r="C263" s="260"/>
      <c r="D263" s="7"/>
      <c r="E263" s="242"/>
      <c r="F263" s="379"/>
      <c r="G263" s="280"/>
      <c r="H263" s="280"/>
      <c r="I263" s="281"/>
      <c r="J263" s="158"/>
      <c r="K263" s="5">
        <f>IF(J263="","","-")</f>
      </c>
      <c r="L263" s="156"/>
      <c r="M263" s="359"/>
      <c r="N263" s="159"/>
      <c r="O263" s="10">
        <f t="shared" si="58"/>
      </c>
      <c r="P263" s="156"/>
      <c r="Q263" s="382"/>
      <c r="R263" s="35">
        <f>W262</f>
        <v>1</v>
      </c>
      <c r="S263" s="36" t="s">
        <v>102</v>
      </c>
      <c r="T263" s="36">
        <f>X262</f>
        <v>1</v>
      </c>
      <c r="U263" s="37" t="s">
        <v>70</v>
      </c>
      <c r="V263" s="136"/>
      <c r="W263" s="68"/>
      <c r="X263" s="69"/>
      <c r="Y263" s="75"/>
      <c r="Z263" s="76"/>
      <c r="AA263" s="77"/>
      <c r="AB263" s="69"/>
      <c r="AC263" s="69"/>
      <c r="AD263" s="71"/>
      <c r="AE263" s="113"/>
      <c r="AF263" s="113"/>
      <c r="AG263" s="113"/>
      <c r="AI263" s="196"/>
      <c r="AJ263" s="237"/>
      <c r="AK263" s="237"/>
      <c r="AL263" s="201"/>
      <c r="AM263" s="2" t="s">
        <v>349</v>
      </c>
      <c r="AN263" s="11" t="s">
        <v>343</v>
      </c>
      <c r="AO263" s="375"/>
      <c r="AP263" s="376"/>
      <c r="AQ263" s="376"/>
      <c r="AR263" s="377"/>
      <c r="AS263" s="157">
        <v>21</v>
      </c>
      <c r="AT263" s="5" t="str">
        <f>IF(AS263="","","-")</f>
        <v>-</v>
      </c>
      <c r="AU263" s="153">
        <v>19</v>
      </c>
      <c r="AV263" s="366" t="str">
        <f>IF(AS263&lt;&gt;"",IF(AS263&gt;AU263,IF(AS264&gt;AU264,"○",IF(AS265&gt;AU265,"○","×")),IF(AS264&gt;AU264,IF(AS265&gt;AU265,"○","×"),"×")),"")</f>
        <v>○</v>
      </c>
      <c r="AW263" s="157">
        <v>21</v>
      </c>
      <c r="AX263" s="6" t="str">
        <f aca="true" t="shared" si="59" ref="AX263:AX268">IF(AW263="","","-")</f>
        <v>-</v>
      </c>
      <c r="AY263" s="161">
        <v>14</v>
      </c>
      <c r="AZ263" s="380" t="str">
        <f>IF(AW263&lt;&gt;"",IF(AW263&gt;AY263,IF(AW264&gt;AY264,"○",IF(AW265&gt;AY265,"○","×")),IF(AW264&gt;AY264,IF(AW265&gt;AY265,"○","×"),"×")),"")</f>
        <v>○</v>
      </c>
      <c r="BA263" s="273" t="s">
        <v>146</v>
      </c>
      <c r="BB263" s="274"/>
      <c r="BC263" s="274"/>
      <c r="BD263" s="275"/>
      <c r="BE263" s="135"/>
      <c r="BF263" s="68"/>
      <c r="BG263" s="69"/>
      <c r="BH263" s="60"/>
      <c r="BI263" s="61"/>
      <c r="BJ263" s="70"/>
      <c r="BK263" s="69"/>
      <c r="BL263" s="69"/>
      <c r="BM263" s="71"/>
      <c r="BN263" s="55"/>
      <c r="BO263" s="54"/>
      <c r="BP263" s="54"/>
      <c r="BQ263" s="54"/>
      <c r="BR263" s="54"/>
      <c r="BS263" s="54"/>
      <c r="BU263" s="54"/>
      <c r="BV263" s="57"/>
      <c r="BW263" s="57"/>
      <c r="BX263" s="57"/>
      <c r="BY263" s="57"/>
      <c r="BZ263" s="57"/>
      <c r="CA263" s="57"/>
      <c r="CB263" s="57"/>
    </row>
    <row r="264" spans="1:80" ht="9" customHeight="1">
      <c r="A264" s="258"/>
      <c r="B264" s="259"/>
      <c r="C264" s="260"/>
      <c r="D264" s="2" t="s">
        <v>254</v>
      </c>
      <c r="E264" s="126" t="s">
        <v>222</v>
      </c>
      <c r="F264" s="12">
        <f>IF(L261="","",L261)</f>
        <v>8</v>
      </c>
      <c r="G264" s="5" t="str">
        <f aca="true" t="shared" si="60" ref="G264:G269">IF(F264="","","-")</f>
        <v>-</v>
      </c>
      <c r="H264" s="13">
        <f>IF(J261="","",J261)</f>
        <v>21</v>
      </c>
      <c r="I264" s="276" t="str">
        <f>IF(M261="","",IF(M261="○","×",IF(M261="×","○")))</f>
        <v>×</v>
      </c>
      <c r="J264" s="269"/>
      <c r="K264" s="270"/>
      <c r="L264" s="270"/>
      <c r="M264" s="271"/>
      <c r="N264" s="160">
        <v>12</v>
      </c>
      <c r="O264" s="5" t="str">
        <f t="shared" si="58"/>
        <v>-</v>
      </c>
      <c r="P264" s="162">
        <v>21</v>
      </c>
      <c r="Q264" s="373" t="str">
        <f>IF(N264&lt;&gt;"",IF(N264&gt;P264,IF(N265&gt;P265,"○",IF(N266&gt;P266,"○","×")),IF(N265&gt;P265,IF(N266&gt;P266,"○","×"),"×")),"")</f>
        <v>×</v>
      </c>
      <c r="R264" s="252" t="s">
        <v>142</v>
      </c>
      <c r="S264" s="246"/>
      <c r="T264" s="246"/>
      <c r="U264" s="247"/>
      <c r="V264" s="135"/>
      <c r="W264" s="78"/>
      <c r="X264" s="79"/>
      <c r="Y264" s="60"/>
      <c r="Z264" s="61"/>
      <c r="AA264" s="70"/>
      <c r="AB264" s="79"/>
      <c r="AC264" s="79"/>
      <c r="AD264" s="80"/>
      <c r="AE264" s="113"/>
      <c r="AF264" s="113"/>
      <c r="AG264" s="113"/>
      <c r="AI264" s="196"/>
      <c r="AJ264" s="237"/>
      <c r="AK264" s="237"/>
      <c r="AL264" s="201"/>
      <c r="AM264" s="2" t="s">
        <v>350</v>
      </c>
      <c r="AN264" s="3" t="s">
        <v>343</v>
      </c>
      <c r="AO264" s="378"/>
      <c r="AP264" s="257"/>
      <c r="AQ264" s="257"/>
      <c r="AR264" s="256"/>
      <c r="AS264" s="157">
        <v>21</v>
      </c>
      <c r="AT264" s="5" t="str">
        <f>IF(AS264="","","-")</f>
        <v>-</v>
      </c>
      <c r="AU264" s="155">
        <v>13</v>
      </c>
      <c r="AV264" s="358"/>
      <c r="AW264" s="157">
        <v>21</v>
      </c>
      <c r="AX264" s="5" t="str">
        <f t="shared" si="59"/>
        <v>-</v>
      </c>
      <c r="AY264" s="162">
        <v>16</v>
      </c>
      <c r="AZ264" s="381"/>
      <c r="BA264" s="248"/>
      <c r="BB264" s="249"/>
      <c r="BC264" s="249"/>
      <c r="BD264" s="250"/>
      <c r="BE264" s="135"/>
      <c r="BF264" s="68">
        <f>COUNTIF(AO263:AZ265,"○")</f>
        <v>2</v>
      </c>
      <c r="BG264" s="69">
        <f>COUNTIF(AO263:AZ265,"×")</f>
        <v>0</v>
      </c>
      <c r="BH264" s="72">
        <f>(IF((AO263&gt;AQ263),1,0))+(IF((AO264&gt;AQ264),1,0))+(IF((AO265&gt;AQ265),1,0))+(IF((AS263&gt;AU263),1,0))+(IF((AS264&gt;AU264),1,0))+(IF((AS265&gt;AU265),1,0))+(IF((AW263&gt;AY263),1,0))+(IF((AW264&gt;AY264),1,0))+(IF((AW265&gt;AY265),1,0))</f>
        <v>4</v>
      </c>
      <c r="BI264" s="73">
        <f>(IF((AO263&lt;AQ263),1,0))+(IF((AO264&lt;AQ264),1,0))+(IF((AO265&lt;AQ265),1,0))+(IF((AS263&lt;AU263),1,0))+(IF((AS264&lt;AU264),1,0))+(IF((AS265&lt;AU265),1,0))+(IF((AW263&lt;AY263),1,0))+(IF((AW264&lt;AY264),1,0))+(IF((AW265&lt;AY265),1,0))</f>
        <v>0</v>
      </c>
      <c r="BJ264" s="74">
        <f>BH264-BI264</f>
        <v>4</v>
      </c>
      <c r="BK264" s="69">
        <f>SUM(AO263:AO265,AS263:AS265,AW263:AW265)</f>
        <v>84</v>
      </c>
      <c r="BL264" s="69">
        <f>SUM(AQ263:AQ265,AU263:AU265,AY263:AY265)</f>
        <v>62</v>
      </c>
      <c r="BM264" s="71">
        <f>BK264-BL264</f>
        <v>22</v>
      </c>
      <c r="BN264" s="55"/>
      <c r="BO264" s="54"/>
      <c r="BP264" s="54"/>
      <c r="BQ264" s="54"/>
      <c r="BR264" s="54"/>
      <c r="BS264" s="54"/>
      <c r="BU264" s="54"/>
      <c r="BV264" s="57"/>
      <c r="BW264" s="57"/>
      <c r="BX264" s="57"/>
      <c r="BY264" s="57"/>
      <c r="BZ264" s="57"/>
      <c r="CA264" s="57"/>
      <c r="CB264" s="57"/>
    </row>
    <row r="265" spans="1:80" ht="9" customHeight="1">
      <c r="A265" s="258"/>
      <c r="B265" s="259"/>
      <c r="C265" s="260"/>
      <c r="D265" s="2" t="s">
        <v>255</v>
      </c>
      <c r="E265" s="125" t="s">
        <v>222</v>
      </c>
      <c r="F265" s="15">
        <f>IF(L262="","",L262)</f>
        <v>18</v>
      </c>
      <c r="G265" s="5" t="str">
        <f t="shared" si="60"/>
        <v>-</v>
      </c>
      <c r="H265" s="13">
        <f>IF(J262="","",J262)</f>
        <v>21</v>
      </c>
      <c r="I265" s="277" t="str">
        <f>IF(K262="","",K262)</f>
        <v>-</v>
      </c>
      <c r="J265" s="272"/>
      <c r="K265" s="257"/>
      <c r="L265" s="257"/>
      <c r="M265" s="256"/>
      <c r="N265" s="160">
        <v>7</v>
      </c>
      <c r="O265" s="5" t="str">
        <f t="shared" si="58"/>
        <v>-</v>
      </c>
      <c r="P265" s="162">
        <v>21</v>
      </c>
      <c r="Q265" s="373"/>
      <c r="R265" s="248"/>
      <c r="S265" s="249"/>
      <c r="T265" s="249"/>
      <c r="U265" s="250"/>
      <c r="V265" s="135"/>
      <c r="W265" s="68">
        <f>COUNTIF(F264:Q266,"○")</f>
        <v>0</v>
      </c>
      <c r="X265" s="69">
        <f>COUNTIF(F264:Q266,"×")</f>
        <v>2</v>
      </c>
      <c r="Y265" s="72">
        <f>(IF((F264&gt;H264),1,0))+(IF((F265&gt;H265),1,0))+(IF((F266&gt;H266),1,0))+(IF((J264&gt;L264),1,0))+(IF((J265&gt;L265),1,0))+(IF((J266&gt;L266),1,0))+(IF((N264&gt;P264),1,0))+(IF((N265&gt;P265),1,0))+(IF((N266&gt;P266),1,0))</f>
        <v>0</v>
      </c>
      <c r="Z265" s="73">
        <f>(IF((F264&lt;H264),1,0))+(IF((F265&lt;H265),1,0))+(IF((F266&lt;H266),1,0))+(IF((J264&lt;L264),1,0))+(IF((J265&lt;L265),1,0))+(IF((J266&lt;L266),1,0))+(IF((N264&lt;P264),1,0))+(IF((N265&lt;P265),1,0))+(IF((N266&lt;P266),1,0))</f>
        <v>4</v>
      </c>
      <c r="AA265" s="74">
        <f>Y265-Z265</f>
        <v>-4</v>
      </c>
      <c r="AB265" s="69">
        <f>SUM(F264:F266,J264:J266,N264:N266)</f>
        <v>45</v>
      </c>
      <c r="AC265" s="69">
        <f>SUM(H264:H266,L264:L266,P264:P266)</f>
        <v>84</v>
      </c>
      <c r="AD265" s="71">
        <f>AB265-AC265</f>
        <v>-39</v>
      </c>
      <c r="AE265" s="113"/>
      <c r="AF265" s="113"/>
      <c r="AG265" s="113"/>
      <c r="AI265" s="196"/>
      <c r="AJ265" s="237"/>
      <c r="AK265" s="202"/>
      <c r="AL265" s="201"/>
      <c r="AM265" s="7"/>
      <c r="AN265" s="31"/>
      <c r="AO265" s="379"/>
      <c r="AP265" s="280"/>
      <c r="AQ265" s="280"/>
      <c r="AR265" s="281"/>
      <c r="AS265" s="158"/>
      <c r="AT265" s="5">
        <f>IF(AS265="","","-")</f>
      </c>
      <c r="AU265" s="156"/>
      <c r="AV265" s="359"/>
      <c r="AW265" s="159"/>
      <c r="AX265" s="10">
        <f t="shared" si="59"/>
      </c>
      <c r="AY265" s="156"/>
      <c r="AZ265" s="382"/>
      <c r="BA265" s="35">
        <f>BF264</f>
        <v>2</v>
      </c>
      <c r="BB265" s="36" t="s">
        <v>102</v>
      </c>
      <c r="BC265" s="36">
        <f>BG264</f>
        <v>0</v>
      </c>
      <c r="BD265" s="37" t="s">
        <v>70</v>
      </c>
      <c r="BE265" s="136"/>
      <c r="BF265" s="68"/>
      <c r="BG265" s="69"/>
      <c r="BH265" s="75"/>
      <c r="BI265" s="76"/>
      <c r="BJ265" s="77"/>
      <c r="BK265" s="69"/>
      <c r="BL265" s="69"/>
      <c r="BM265" s="71"/>
      <c r="BN265" s="55"/>
      <c r="BO265" s="54"/>
      <c r="BP265" s="54"/>
      <c r="BQ265" s="54"/>
      <c r="BR265" s="54"/>
      <c r="BS265" s="54"/>
      <c r="BU265" s="54"/>
      <c r="BV265" s="57"/>
      <c r="BW265" s="57"/>
      <c r="BX265" s="57"/>
      <c r="BY265" s="57"/>
      <c r="BZ265" s="57"/>
      <c r="CA265" s="57"/>
      <c r="CB265" s="57"/>
    </row>
    <row r="266" spans="1:80" ht="9" customHeight="1">
      <c r="A266" s="258"/>
      <c r="B266" s="259"/>
      <c r="C266" s="260"/>
      <c r="D266" s="7"/>
      <c r="E266" s="17"/>
      <c r="F266" s="7">
        <f>IF(L263="","",L263)</f>
      </c>
      <c r="G266" s="5">
        <f t="shared" si="60"/>
      </c>
      <c r="H266" s="18">
        <f>IF(J263="","",J263)</f>
      </c>
      <c r="I266" s="278">
        <f>IF(K263="","",K263)</f>
      </c>
      <c r="J266" s="279"/>
      <c r="K266" s="280"/>
      <c r="L266" s="280"/>
      <c r="M266" s="281"/>
      <c r="N266" s="160"/>
      <c r="O266" s="5">
        <f t="shared" si="58"/>
      </c>
      <c r="P266" s="163"/>
      <c r="Q266" s="374"/>
      <c r="R266" s="35">
        <f>W265</f>
        <v>0</v>
      </c>
      <c r="S266" s="36" t="s">
        <v>102</v>
      </c>
      <c r="T266" s="36">
        <f>X265</f>
        <v>2</v>
      </c>
      <c r="U266" s="37" t="s">
        <v>70</v>
      </c>
      <c r="V266" s="136"/>
      <c r="W266" s="81"/>
      <c r="X266" s="82"/>
      <c r="Y266" s="83"/>
      <c r="Z266" s="84"/>
      <c r="AA266" s="85"/>
      <c r="AB266" s="82"/>
      <c r="AC266" s="82"/>
      <c r="AD266" s="86"/>
      <c r="AE266" s="113"/>
      <c r="AF266" s="113"/>
      <c r="AG266" s="113"/>
      <c r="AI266" s="196"/>
      <c r="AJ266" s="237"/>
      <c r="AK266" s="202"/>
      <c r="AL266" s="201"/>
      <c r="AM266" s="2" t="s">
        <v>351</v>
      </c>
      <c r="AN266" s="3" t="s">
        <v>219</v>
      </c>
      <c r="AO266" s="12">
        <f>IF(AU263="","",AU263)</f>
        <v>19</v>
      </c>
      <c r="AP266" s="5" t="str">
        <f aca="true" t="shared" si="61" ref="AP266:AP271">IF(AO266="","","-")</f>
        <v>-</v>
      </c>
      <c r="AQ266" s="13">
        <f>IF(AS263="","",AS263)</f>
        <v>21</v>
      </c>
      <c r="AR266" s="276" t="str">
        <f>IF(AV263="","",IF(AV263="○","×",IF(AV263="×","○")))</f>
        <v>×</v>
      </c>
      <c r="AS266" s="269"/>
      <c r="AT266" s="270"/>
      <c r="AU266" s="270"/>
      <c r="AV266" s="271"/>
      <c r="AW266" s="160">
        <v>21</v>
      </c>
      <c r="AX266" s="5" t="str">
        <f t="shared" si="59"/>
        <v>-</v>
      </c>
      <c r="AY266" s="162">
        <v>15</v>
      </c>
      <c r="AZ266" s="373" t="str">
        <f>IF(AW266&lt;&gt;"",IF(AW266&gt;AY266,IF(AW267&gt;AY267,"○",IF(AW268&gt;AY268,"○","×")),IF(AW267&gt;AY267,IF(AW268&gt;AY268,"○","×"),"×")),"")</f>
        <v>×</v>
      </c>
      <c r="BA266" s="252" t="s">
        <v>144</v>
      </c>
      <c r="BB266" s="246"/>
      <c r="BC266" s="246"/>
      <c r="BD266" s="247"/>
      <c r="BE266" s="135"/>
      <c r="BF266" s="78"/>
      <c r="BG266" s="79"/>
      <c r="BH266" s="60"/>
      <c r="BI266" s="61"/>
      <c r="BJ266" s="70"/>
      <c r="BK266" s="79"/>
      <c r="BL266" s="79"/>
      <c r="BM266" s="80"/>
      <c r="BN266" s="55"/>
      <c r="BO266" s="54"/>
      <c r="BP266" s="54"/>
      <c r="BQ266" s="54"/>
      <c r="BR266" s="54"/>
      <c r="BS266" s="54"/>
      <c r="BU266" s="54"/>
      <c r="BV266" s="57"/>
      <c r="BW266" s="57"/>
      <c r="BX266" s="57"/>
      <c r="BY266" s="57"/>
      <c r="BZ266" s="57"/>
      <c r="CA266" s="57"/>
      <c r="CB266" s="57"/>
    </row>
    <row r="267" spans="1:80" ht="9" customHeight="1">
      <c r="A267" s="258"/>
      <c r="B267" s="259"/>
      <c r="C267" s="260"/>
      <c r="D267" s="20" t="s">
        <v>256</v>
      </c>
      <c r="E267" s="11" t="s">
        <v>258</v>
      </c>
      <c r="F267" s="20">
        <f>IF(P261="","",P261)</f>
        <v>21</v>
      </c>
      <c r="G267" s="19" t="str">
        <f t="shared" si="60"/>
        <v>-</v>
      </c>
      <c r="H267" s="22">
        <f>IF(N261="","",N261)</f>
        <v>12</v>
      </c>
      <c r="I267" s="276" t="str">
        <f>IF(Q261="","",IF(Q261="○","×",IF(Q261="×","○")))</f>
        <v>○</v>
      </c>
      <c r="J267" s="21">
        <f>IF(P264="","",P264)</f>
        <v>21</v>
      </c>
      <c r="K267" s="19" t="str">
        <f>IF(J267="","","-")</f>
        <v>-</v>
      </c>
      <c r="L267" s="22">
        <f>IF(N264="","",N264)</f>
        <v>12</v>
      </c>
      <c r="M267" s="276" t="str">
        <f>IF(Q264="","",IF(Q264="○","×",IF(Q264="×","○")))</f>
        <v>○</v>
      </c>
      <c r="N267" s="269"/>
      <c r="O267" s="270"/>
      <c r="P267" s="270"/>
      <c r="Q267" s="271"/>
      <c r="R267" s="252" t="s">
        <v>140</v>
      </c>
      <c r="S267" s="246"/>
      <c r="T267" s="246"/>
      <c r="U267" s="247"/>
      <c r="V267" s="135"/>
      <c r="W267" s="78"/>
      <c r="X267" s="79"/>
      <c r="Y267" s="60"/>
      <c r="Z267" s="61"/>
      <c r="AA267" s="70"/>
      <c r="AB267" s="79"/>
      <c r="AC267" s="79"/>
      <c r="AD267" s="80"/>
      <c r="AE267" s="113"/>
      <c r="AF267" s="113"/>
      <c r="AG267" s="113"/>
      <c r="AI267" s="196"/>
      <c r="AJ267" s="202"/>
      <c r="AK267" s="202"/>
      <c r="AL267" s="201"/>
      <c r="AM267" s="2" t="s">
        <v>352</v>
      </c>
      <c r="AN267" s="3" t="s">
        <v>219</v>
      </c>
      <c r="AO267" s="15">
        <f>IF(AU264="","",AU264)</f>
        <v>13</v>
      </c>
      <c r="AP267" s="5" t="str">
        <f t="shared" si="61"/>
        <v>-</v>
      </c>
      <c r="AQ267" s="13">
        <f>IF(AS264="","",AS264)</f>
        <v>21</v>
      </c>
      <c r="AR267" s="277" t="str">
        <f>IF(AT264="","",AT264)</f>
        <v>-</v>
      </c>
      <c r="AS267" s="272"/>
      <c r="AT267" s="257"/>
      <c r="AU267" s="257"/>
      <c r="AV267" s="256"/>
      <c r="AW267" s="160">
        <v>12</v>
      </c>
      <c r="AX267" s="5" t="str">
        <f t="shared" si="59"/>
        <v>-</v>
      </c>
      <c r="AY267" s="162">
        <v>21</v>
      </c>
      <c r="AZ267" s="373"/>
      <c r="BA267" s="248"/>
      <c r="BB267" s="249"/>
      <c r="BC267" s="249"/>
      <c r="BD267" s="250"/>
      <c r="BE267" s="135"/>
      <c r="BF267" s="68">
        <f>COUNTIF(AO266:AZ268,"○")</f>
        <v>0</v>
      </c>
      <c r="BG267" s="69">
        <f>COUNTIF(AO266:AZ268,"×")</f>
        <v>2</v>
      </c>
      <c r="BH267" s="72">
        <f>(IF((AO266&gt;AQ266),1,0))+(IF((AO267&gt;AQ267),1,0))+(IF((AO268&gt;AQ268),1,0))+(IF((AS266&gt;AU266),1,0))+(IF((AS267&gt;AU267),1,0))+(IF((AS268&gt;AU268),1,0))+(IF((AW266&gt;AY266),1,0))+(IF((AW267&gt;AY267),1,0))+(IF((AW268&gt;AY268),1,0))</f>
        <v>1</v>
      </c>
      <c r="BI267" s="73">
        <f>(IF((AO266&lt;AQ266),1,0))+(IF((AO267&lt;AQ267),1,0))+(IF((AO268&lt;AQ268),1,0))+(IF((AS266&lt;AU266),1,0))+(IF((AS267&lt;AU267),1,0))+(IF((AS268&lt;AU268),1,0))+(IF((AW266&lt;AY266),1,0))+(IF((AW267&lt;AY267),1,0))+(IF((AW268&lt;AY268),1,0))</f>
        <v>4</v>
      </c>
      <c r="BJ267" s="74">
        <f>BH267-BI267</f>
        <v>-3</v>
      </c>
      <c r="BK267" s="69">
        <f>SUM(AO266:AO268,AS266:AS268,AW266:AW268)</f>
        <v>76</v>
      </c>
      <c r="BL267" s="69">
        <f>SUM(AQ266:AQ268,AU266:AU268,AY266:AY268)</f>
        <v>99</v>
      </c>
      <c r="BM267" s="71">
        <f>BK267-BL267</f>
        <v>-23</v>
      </c>
      <c r="BN267" s="55"/>
      <c r="BO267" s="54"/>
      <c r="BP267" s="54"/>
      <c r="BQ267" s="54"/>
      <c r="BR267" s="54"/>
      <c r="BS267" s="54"/>
      <c r="BU267" s="54"/>
      <c r="BV267" s="57"/>
      <c r="BW267" s="57"/>
      <c r="BX267" s="57"/>
      <c r="BY267" s="57"/>
      <c r="BZ267" s="57"/>
      <c r="CA267" s="57"/>
      <c r="CB267" s="57"/>
    </row>
    <row r="268" spans="1:80" ht="9" customHeight="1">
      <c r="A268" s="258"/>
      <c r="B268" s="259"/>
      <c r="C268" s="260"/>
      <c r="D268" s="15" t="s">
        <v>257</v>
      </c>
      <c r="E268" s="3" t="s">
        <v>258</v>
      </c>
      <c r="F268" s="15">
        <f>IF(P262="","",P262)</f>
        <v>21</v>
      </c>
      <c r="G268" s="5" t="str">
        <f t="shared" si="60"/>
        <v>-</v>
      </c>
      <c r="H268" s="13">
        <f>IF(N262="","",N262)</f>
        <v>6</v>
      </c>
      <c r="I268" s="277">
        <f>IF(K265="","",K265)</f>
      </c>
      <c r="J268" s="16">
        <f>IF(P265="","",P265)</f>
        <v>21</v>
      </c>
      <c r="K268" s="5" t="str">
        <f>IF(J268="","","-")</f>
        <v>-</v>
      </c>
      <c r="L268" s="13">
        <f>IF(N265="","",N265)</f>
        <v>7</v>
      </c>
      <c r="M268" s="277" t="str">
        <f>IF(O265="","",O265)</f>
        <v>-</v>
      </c>
      <c r="N268" s="272"/>
      <c r="O268" s="257"/>
      <c r="P268" s="257"/>
      <c r="Q268" s="256"/>
      <c r="R268" s="248"/>
      <c r="S268" s="249"/>
      <c r="T268" s="249"/>
      <c r="U268" s="250"/>
      <c r="V268" s="135"/>
      <c r="W268" s="68">
        <f>COUNTIF(F267:Q269,"○")</f>
        <v>2</v>
      </c>
      <c r="X268" s="69">
        <f>COUNTIF(F267:Q269,"×")</f>
        <v>0</v>
      </c>
      <c r="Y268" s="72">
        <f>(IF((F267&gt;H267),1,0))+(IF((F268&gt;H268),1,0))+(IF((F269&gt;H269),1,0))+(IF((J267&gt;L267),1,0))+(IF((J268&gt;L268),1,0))+(IF((J269&gt;L269),1,0))+(IF((N267&gt;P267),1,0))+(IF((N268&gt;P268),1,0))+(IF((N269&gt;P269),1,0))</f>
        <v>4</v>
      </c>
      <c r="Z268" s="73">
        <f>(IF((F267&lt;H267),1,0))+(IF((F268&lt;H268),1,0))+(IF((F269&lt;H269),1,0))+(IF((J267&lt;L267),1,0))+(IF((J268&lt;L268),1,0))+(IF((J269&lt;L269),1,0))+(IF((N267&lt;P267),1,0))+(IF((N268&lt;P268),1,0))+(IF((N269&lt;P269),1,0))</f>
        <v>0</v>
      </c>
      <c r="AA268" s="74">
        <f>Y268-Z268</f>
        <v>4</v>
      </c>
      <c r="AB268" s="69">
        <f>SUM(F267:F269,J267:J269,N267:N269)</f>
        <v>84</v>
      </c>
      <c r="AC268" s="69">
        <f>SUM(H267:H269,L267:L269,P267:P269)</f>
        <v>37</v>
      </c>
      <c r="AD268" s="71">
        <f>AB268-AC268</f>
        <v>47</v>
      </c>
      <c r="AE268" s="113"/>
      <c r="AF268" s="113"/>
      <c r="AG268" s="113"/>
      <c r="AI268" s="196"/>
      <c r="AJ268" s="202"/>
      <c r="AK268" s="202"/>
      <c r="AL268" s="201"/>
      <c r="AM268" s="7"/>
      <c r="AN268" s="17"/>
      <c r="AO268" s="7">
        <f>IF(AU265="","",AU265)</f>
      </c>
      <c r="AP268" s="5">
        <f t="shared" si="61"/>
      </c>
      <c r="AQ268" s="18">
        <f>IF(AS265="","",AS265)</f>
      </c>
      <c r="AR268" s="278">
        <f>IF(AT265="","",AT265)</f>
      </c>
      <c r="AS268" s="279"/>
      <c r="AT268" s="280"/>
      <c r="AU268" s="280"/>
      <c r="AV268" s="281"/>
      <c r="AW268" s="160">
        <v>11</v>
      </c>
      <c r="AX268" s="5" t="str">
        <f t="shared" si="59"/>
        <v>-</v>
      </c>
      <c r="AY268" s="163">
        <v>21</v>
      </c>
      <c r="AZ268" s="374"/>
      <c r="BA268" s="35">
        <f>BF267</f>
        <v>0</v>
      </c>
      <c r="BB268" s="36" t="s">
        <v>102</v>
      </c>
      <c r="BC268" s="36">
        <f>BG267</f>
        <v>2</v>
      </c>
      <c r="BD268" s="37" t="s">
        <v>70</v>
      </c>
      <c r="BE268" s="136"/>
      <c r="BF268" s="81"/>
      <c r="BG268" s="82"/>
      <c r="BH268" s="83"/>
      <c r="BI268" s="84"/>
      <c r="BJ268" s="85"/>
      <c r="BK268" s="82"/>
      <c r="BL268" s="82"/>
      <c r="BM268" s="86"/>
      <c r="BN268" s="55"/>
      <c r="BO268" s="54"/>
      <c r="BP268" s="54"/>
      <c r="BQ268" s="54"/>
      <c r="BR268" s="54"/>
      <c r="BS268" s="54"/>
      <c r="BU268" s="54"/>
      <c r="BV268" s="57"/>
      <c r="BW268" s="57"/>
      <c r="BX268" s="57"/>
      <c r="BY268" s="57"/>
      <c r="BZ268" s="57"/>
      <c r="CA268" s="57"/>
      <c r="CB268" s="57"/>
    </row>
    <row r="269" spans="1:80" ht="9" customHeight="1" thickBot="1">
      <c r="A269" s="258"/>
      <c r="B269" s="259"/>
      <c r="C269" s="260"/>
      <c r="D269" s="23"/>
      <c r="E269" s="24"/>
      <c r="F269" s="23">
        <f>IF(P263="","",P263)</f>
      </c>
      <c r="G269" s="25">
        <f t="shared" si="60"/>
      </c>
      <c r="H269" s="26">
        <f>IF(N263="","",N263)</f>
      </c>
      <c r="I269" s="292">
        <f>IF(K266="","",K266)</f>
      </c>
      <c r="J269" s="27">
        <f>IF(P266="","",P266)</f>
      </c>
      <c r="K269" s="25">
        <f>IF(J269="","","-")</f>
      </c>
      <c r="L269" s="26">
        <f>IF(N266="","",N266)</f>
      </c>
      <c r="M269" s="292">
        <f>IF(O266="","",O266)</f>
      </c>
      <c r="N269" s="253"/>
      <c r="O269" s="254"/>
      <c r="P269" s="254"/>
      <c r="Q269" s="255"/>
      <c r="R269" s="38">
        <f>W268</f>
        <v>2</v>
      </c>
      <c r="S269" s="39" t="s">
        <v>102</v>
      </c>
      <c r="T269" s="39">
        <f>X268</f>
        <v>0</v>
      </c>
      <c r="U269" s="40" t="s">
        <v>70</v>
      </c>
      <c r="V269" s="136"/>
      <c r="W269" s="81"/>
      <c r="X269" s="82"/>
      <c r="Y269" s="83"/>
      <c r="Z269" s="84"/>
      <c r="AA269" s="85"/>
      <c r="AB269" s="82"/>
      <c r="AC269" s="82"/>
      <c r="AD269" s="86"/>
      <c r="AE269" s="113"/>
      <c r="AF269" s="113"/>
      <c r="AG269" s="113"/>
      <c r="AI269" s="196"/>
      <c r="AJ269" s="202"/>
      <c r="AK269" s="202"/>
      <c r="AL269" s="201"/>
      <c r="AM269" s="20" t="s">
        <v>353</v>
      </c>
      <c r="AN269" s="251" t="s">
        <v>451</v>
      </c>
      <c r="AO269" s="20">
        <f>IF(AY263="","",AY263)</f>
        <v>14</v>
      </c>
      <c r="AP269" s="19" t="str">
        <f t="shared" si="61"/>
        <v>-</v>
      </c>
      <c r="AQ269" s="22">
        <f>IF(AW263="","",AW263)</f>
        <v>21</v>
      </c>
      <c r="AR269" s="276" t="str">
        <f>IF(AZ263="","",IF(AZ263="○","×",IF(AZ263="×","○")))</f>
        <v>×</v>
      </c>
      <c r="AS269" s="21">
        <f>IF(AY266="","",AY266)</f>
        <v>15</v>
      </c>
      <c r="AT269" s="19" t="str">
        <f>IF(AS269="","","-")</f>
        <v>-</v>
      </c>
      <c r="AU269" s="22">
        <f>IF(AW266="","",AW266)</f>
        <v>21</v>
      </c>
      <c r="AV269" s="276" t="str">
        <f>IF(AZ266="","",IF(AZ266="○","×",IF(AZ266="×","○")))</f>
        <v>○</v>
      </c>
      <c r="AW269" s="269"/>
      <c r="AX269" s="270"/>
      <c r="AY269" s="270"/>
      <c r="AZ269" s="271"/>
      <c r="BA269" s="252" t="s">
        <v>145</v>
      </c>
      <c r="BB269" s="246"/>
      <c r="BC269" s="246"/>
      <c r="BD269" s="247"/>
      <c r="BE269" s="135"/>
      <c r="BF269" s="78"/>
      <c r="BG269" s="79"/>
      <c r="BH269" s="60"/>
      <c r="BI269" s="61"/>
      <c r="BJ269" s="70"/>
      <c r="BK269" s="79"/>
      <c r="BL269" s="79"/>
      <c r="BM269" s="80"/>
      <c r="BN269" s="55"/>
      <c r="BO269" s="54"/>
      <c r="BP269" s="54"/>
      <c r="BQ269" s="54"/>
      <c r="BR269" s="54"/>
      <c r="BS269" s="54"/>
      <c r="BU269" s="54"/>
      <c r="BV269" s="57"/>
      <c r="BW269" s="57"/>
      <c r="BX269" s="57"/>
      <c r="BY269" s="57"/>
      <c r="BZ269" s="57"/>
      <c r="CA269" s="57"/>
      <c r="CB269" s="57"/>
    </row>
    <row r="270" spans="1:80" ht="9" customHeight="1" thickBot="1">
      <c r="A270" s="258"/>
      <c r="B270" s="259"/>
      <c r="C270" s="260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I270" s="196"/>
      <c r="AJ270" s="202"/>
      <c r="AK270" s="202"/>
      <c r="AL270" s="201"/>
      <c r="AM270" s="15" t="s">
        <v>354</v>
      </c>
      <c r="AN270" s="245"/>
      <c r="AO270" s="15">
        <f>IF(AY264="","",AY264)</f>
        <v>16</v>
      </c>
      <c r="AP270" s="5" t="str">
        <f t="shared" si="61"/>
        <v>-</v>
      </c>
      <c r="AQ270" s="13">
        <f>IF(AW264="","",AW264)</f>
        <v>21</v>
      </c>
      <c r="AR270" s="277">
        <f>IF(AT267="","",AT267)</f>
      </c>
      <c r="AS270" s="16">
        <f>IF(AY267="","",AY267)</f>
        <v>21</v>
      </c>
      <c r="AT270" s="5" t="str">
        <f>IF(AS270="","","-")</f>
        <v>-</v>
      </c>
      <c r="AU270" s="13">
        <f>IF(AW267="","",AW267)</f>
        <v>12</v>
      </c>
      <c r="AV270" s="277" t="str">
        <f>IF(AX267="","",AX267)</f>
        <v>-</v>
      </c>
      <c r="AW270" s="272"/>
      <c r="AX270" s="257"/>
      <c r="AY270" s="257"/>
      <c r="AZ270" s="256"/>
      <c r="BA270" s="248"/>
      <c r="BB270" s="249"/>
      <c r="BC270" s="249"/>
      <c r="BD270" s="250"/>
      <c r="BE270" s="135"/>
      <c r="BF270" s="68">
        <f>COUNTIF(AO269:AZ271,"○")</f>
        <v>1</v>
      </c>
      <c r="BG270" s="69">
        <f>COUNTIF(AO269:AZ271,"×")</f>
        <v>1</v>
      </c>
      <c r="BH270" s="72">
        <f>(IF((AO269&gt;AQ269),1,0))+(IF((AO270&gt;AQ270),1,0))+(IF((AO271&gt;AQ271),1,0))+(IF((AS269&gt;AU269),1,0))+(IF((AS270&gt;AU270),1,0))+(IF((AS271&gt;AU271),1,0))+(IF((AW269&gt;AY269),1,0))+(IF((AW270&gt;AY270),1,0))+(IF((AW271&gt;AY271),1,0))</f>
        <v>2</v>
      </c>
      <c r="BI270" s="73">
        <f>(IF((AO269&lt;AQ269),1,0))+(IF((AO270&lt;AQ270),1,0))+(IF((AO271&lt;AQ271),1,0))+(IF((AS269&lt;AU269),1,0))+(IF((AS270&lt;AU270),1,0))+(IF((AS271&lt;AU271),1,0))+(IF((AW269&lt;AY269),1,0))+(IF((AW270&lt;AY270),1,0))+(IF((AW271&lt;AY271),1,0))</f>
        <v>3</v>
      </c>
      <c r="BJ270" s="74">
        <f>BH270-BI270</f>
        <v>-1</v>
      </c>
      <c r="BK270" s="69">
        <f>SUM(AO269:AO271,AS269:AS271,AW269:AW271)</f>
        <v>87</v>
      </c>
      <c r="BL270" s="69">
        <f>SUM(AQ269:AQ271,AU269:AU271,AY269:AY271)</f>
        <v>86</v>
      </c>
      <c r="BM270" s="71">
        <f>BK270-BL270</f>
        <v>1</v>
      </c>
      <c r="BN270" s="55"/>
      <c r="BO270" s="54"/>
      <c r="BP270" s="54"/>
      <c r="BQ270" s="54"/>
      <c r="BR270" s="54"/>
      <c r="BS270" s="54"/>
      <c r="BU270" s="54"/>
      <c r="BV270" s="57"/>
      <c r="BW270" s="57"/>
      <c r="BX270" s="57"/>
      <c r="BY270" s="57"/>
      <c r="BZ270" s="57"/>
      <c r="CA270" s="57"/>
      <c r="CB270" s="57"/>
    </row>
    <row r="271" spans="1:80" ht="9" customHeight="1" thickBot="1">
      <c r="A271" s="258"/>
      <c r="B271" s="259"/>
      <c r="C271" s="260"/>
      <c r="D271" s="297" t="s">
        <v>38</v>
      </c>
      <c r="E271" s="298"/>
      <c r="F271" s="301" t="str">
        <f>D273</f>
        <v>神野絋樹</v>
      </c>
      <c r="G271" s="302"/>
      <c r="H271" s="302"/>
      <c r="I271" s="303"/>
      <c r="J271" s="304" t="str">
        <f>D276</f>
        <v>篠原雅</v>
      </c>
      <c r="K271" s="302"/>
      <c r="L271" s="302"/>
      <c r="M271" s="303"/>
      <c r="N271" s="304" t="str">
        <f>D279</f>
        <v>井原征紀</v>
      </c>
      <c r="O271" s="302"/>
      <c r="P271" s="302"/>
      <c r="Q271" s="303"/>
      <c r="R271" s="282" t="s">
        <v>60</v>
      </c>
      <c r="S271" s="283"/>
      <c r="T271" s="283"/>
      <c r="U271" s="284"/>
      <c r="V271" s="54"/>
      <c r="W271" s="285" t="s">
        <v>66</v>
      </c>
      <c r="X271" s="286"/>
      <c r="Y271" s="287" t="s">
        <v>67</v>
      </c>
      <c r="Z271" s="288"/>
      <c r="AA271" s="289"/>
      <c r="AB271" s="65" t="s">
        <v>68</v>
      </c>
      <c r="AC271" s="66"/>
      <c r="AD271" s="67"/>
      <c r="AE271" s="113"/>
      <c r="AF271" s="113"/>
      <c r="AG271" s="113"/>
      <c r="AI271" s="196"/>
      <c r="AJ271" s="202"/>
      <c r="AK271" s="202"/>
      <c r="AL271" s="201"/>
      <c r="AM271" s="23"/>
      <c r="AN271" s="483"/>
      <c r="AO271" s="23">
        <f>IF(AY265="","",AY265)</f>
      </c>
      <c r="AP271" s="25">
        <f t="shared" si="61"/>
      </c>
      <c r="AQ271" s="26">
        <f>IF(AW265="","",AW265)</f>
      </c>
      <c r="AR271" s="292">
        <f>IF(AT268="","",AT268)</f>
      </c>
      <c r="AS271" s="27">
        <f>IF(AY268="","",AY268)</f>
        <v>21</v>
      </c>
      <c r="AT271" s="25" t="str">
        <f>IF(AS271="","","-")</f>
        <v>-</v>
      </c>
      <c r="AU271" s="26">
        <f>IF(AW268="","",AW268)</f>
        <v>11</v>
      </c>
      <c r="AV271" s="292" t="str">
        <f>IF(AX268="","",AX268)</f>
        <v>-</v>
      </c>
      <c r="AW271" s="253"/>
      <c r="AX271" s="254"/>
      <c r="AY271" s="254"/>
      <c r="AZ271" s="255"/>
      <c r="BA271" s="38">
        <f>BF270</f>
        <v>1</v>
      </c>
      <c r="BB271" s="39" t="s">
        <v>102</v>
      </c>
      <c r="BC271" s="39">
        <f>BG270</f>
        <v>1</v>
      </c>
      <c r="BD271" s="40" t="s">
        <v>70</v>
      </c>
      <c r="BE271" s="136"/>
      <c r="BF271" s="81"/>
      <c r="BG271" s="82"/>
      <c r="BH271" s="83"/>
      <c r="BI271" s="84"/>
      <c r="BJ271" s="85"/>
      <c r="BK271" s="82"/>
      <c r="BL271" s="82"/>
      <c r="BM271" s="86"/>
      <c r="BN271" s="55"/>
      <c r="BO271" s="54"/>
      <c r="BP271" s="54"/>
      <c r="BQ271" s="54"/>
      <c r="BR271" s="54"/>
      <c r="BS271" s="54"/>
      <c r="BU271" s="54"/>
      <c r="BV271" s="57"/>
      <c r="BW271" s="57"/>
      <c r="BX271" s="57"/>
      <c r="BY271" s="57"/>
      <c r="BZ271" s="57"/>
      <c r="CA271" s="57"/>
      <c r="CB271" s="57"/>
    </row>
    <row r="272" spans="1:80" ht="9" customHeight="1" thickBot="1">
      <c r="A272" s="258"/>
      <c r="B272" s="259"/>
      <c r="C272" s="260"/>
      <c r="D272" s="299"/>
      <c r="E272" s="300"/>
      <c r="F272" s="290" t="str">
        <f>D274</f>
        <v>真鍋友希</v>
      </c>
      <c r="G272" s="291"/>
      <c r="H272" s="291"/>
      <c r="I272" s="292"/>
      <c r="J272" s="293" t="str">
        <f>D277</f>
        <v>近藤篤彦</v>
      </c>
      <c r="K272" s="291"/>
      <c r="L272" s="291"/>
      <c r="M272" s="292"/>
      <c r="N272" s="293" t="str">
        <f>D280</f>
        <v>渡邊悠大</v>
      </c>
      <c r="O272" s="291"/>
      <c r="P272" s="291"/>
      <c r="Q272" s="292"/>
      <c r="R272" s="294" t="s">
        <v>61</v>
      </c>
      <c r="S272" s="295"/>
      <c r="T272" s="295"/>
      <c r="U272" s="296"/>
      <c r="V272" s="54"/>
      <c r="W272" s="62" t="s">
        <v>69</v>
      </c>
      <c r="X272" s="63" t="s">
        <v>70</v>
      </c>
      <c r="Y272" s="62" t="s">
        <v>40</v>
      </c>
      <c r="Z272" s="63" t="s">
        <v>71</v>
      </c>
      <c r="AA272" s="64" t="s">
        <v>72</v>
      </c>
      <c r="AB272" s="63" t="s">
        <v>103</v>
      </c>
      <c r="AC272" s="63" t="s">
        <v>71</v>
      </c>
      <c r="AD272" s="64" t="s">
        <v>72</v>
      </c>
      <c r="AE272" s="113"/>
      <c r="AF272" s="113"/>
      <c r="AG272" s="113"/>
      <c r="AI272" s="196"/>
      <c r="AJ272" s="202"/>
      <c r="AK272" s="202"/>
      <c r="AL272" s="201"/>
      <c r="BN272" s="54"/>
      <c r="BO272" s="54"/>
      <c r="BP272" s="54"/>
      <c r="BQ272" s="54"/>
      <c r="BR272" s="54"/>
      <c r="BS272" s="54"/>
      <c r="BU272" s="54"/>
      <c r="BV272" s="57"/>
      <c r="BW272" s="57"/>
      <c r="BX272" s="57"/>
      <c r="BY272" s="57"/>
      <c r="BZ272" s="57"/>
      <c r="CA272" s="57"/>
      <c r="CB272" s="57"/>
    </row>
    <row r="273" spans="1:80" ht="9" customHeight="1">
      <c r="A273" s="258"/>
      <c r="B273" s="259"/>
      <c r="C273" s="260"/>
      <c r="D273" s="2" t="s">
        <v>259</v>
      </c>
      <c r="E273" s="3" t="s">
        <v>203</v>
      </c>
      <c r="F273" s="375"/>
      <c r="G273" s="376"/>
      <c r="H273" s="376"/>
      <c r="I273" s="377"/>
      <c r="J273" s="157">
        <v>23</v>
      </c>
      <c r="K273" s="5" t="str">
        <f>IF(J273="","","-")</f>
        <v>-</v>
      </c>
      <c r="L273" s="153">
        <v>21</v>
      </c>
      <c r="M273" s="366" t="str">
        <f>IF(J273&lt;&gt;"",IF(J273&gt;L273,IF(J274&gt;L274,"○",IF(J275&gt;L275,"○","×")),IF(J274&gt;L274,IF(J275&gt;L275,"○","×"),"×")),"")</f>
        <v>○</v>
      </c>
      <c r="N273" s="157">
        <v>21</v>
      </c>
      <c r="O273" s="6" t="str">
        <f aca="true" t="shared" si="62" ref="O273:O278">IF(N273="","","-")</f>
        <v>-</v>
      </c>
      <c r="P273" s="161">
        <v>4</v>
      </c>
      <c r="Q273" s="380" t="str">
        <f>IF(N273&lt;&gt;"",IF(N273&gt;P273,IF(N274&gt;P274,"○",IF(N275&gt;P275,"○","×")),IF(N274&gt;P274,IF(N275&gt;P275,"○","×"),"×")),"")</f>
        <v>○</v>
      </c>
      <c r="R273" s="273" t="s">
        <v>140</v>
      </c>
      <c r="S273" s="274"/>
      <c r="T273" s="274"/>
      <c r="U273" s="275"/>
      <c r="V273" s="135"/>
      <c r="W273" s="68"/>
      <c r="X273" s="69"/>
      <c r="Y273" s="60"/>
      <c r="Z273" s="61"/>
      <c r="AA273" s="70"/>
      <c r="AB273" s="69"/>
      <c r="AC273" s="69"/>
      <c r="AD273" s="71"/>
      <c r="AE273" s="113"/>
      <c r="AF273" s="113"/>
      <c r="AG273" s="113"/>
      <c r="AI273" s="196"/>
      <c r="AJ273" s="202"/>
      <c r="AK273" s="202"/>
      <c r="AL273" s="201"/>
      <c r="BN273" s="54"/>
      <c r="BO273" s="54"/>
      <c r="BP273" s="54"/>
      <c r="BQ273" s="54"/>
      <c r="BR273" s="54"/>
      <c r="BS273" s="54"/>
      <c r="BU273" s="54"/>
      <c r="BV273" s="57"/>
      <c r="BW273" s="57"/>
      <c r="BX273" s="57"/>
      <c r="BY273" s="57"/>
      <c r="BZ273" s="57"/>
      <c r="CA273" s="57"/>
      <c r="CB273" s="57"/>
    </row>
    <row r="274" spans="1:80" ht="9" customHeight="1">
      <c r="A274" s="258"/>
      <c r="B274" s="259"/>
      <c r="C274" s="260"/>
      <c r="D274" s="2" t="s">
        <v>260</v>
      </c>
      <c r="E274" s="3" t="s">
        <v>203</v>
      </c>
      <c r="F274" s="378"/>
      <c r="G274" s="257"/>
      <c r="H274" s="257"/>
      <c r="I274" s="256"/>
      <c r="J274" s="157">
        <v>21</v>
      </c>
      <c r="K274" s="5" t="str">
        <f>IF(J274="","","-")</f>
        <v>-</v>
      </c>
      <c r="L274" s="155">
        <v>12</v>
      </c>
      <c r="M274" s="358"/>
      <c r="N274" s="157">
        <v>21</v>
      </c>
      <c r="O274" s="5" t="str">
        <f t="shared" si="62"/>
        <v>-</v>
      </c>
      <c r="P274" s="162">
        <v>14</v>
      </c>
      <c r="Q274" s="381"/>
      <c r="R274" s="248"/>
      <c r="S274" s="249"/>
      <c r="T274" s="249"/>
      <c r="U274" s="250"/>
      <c r="V274" s="135"/>
      <c r="W274" s="68">
        <f>COUNTIF(F273:Q275,"○")</f>
        <v>2</v>
      </c>
      <c r="X274" s="69">
        <f>COUNTIF(F273:Q275,"×")</f>
        <v>0</v>
      </c>
      <c r="Y274" s="72">
        <f>(IF((F273&gt;H273),1,0))+(IF((F274&gt;H274),1,0))+(IF((F275&gt;H275),1,0))+(IF((J273&gt;L273),1,0))+(IF((J274&gt;L274),1,0))+(IF((J275&gt;L275),1,0))+(IF((N273&gt;P273),1,0))+(IF((N274&gt;P274),1,0))+(IF((N275&gt;P275),1,0))</f>
        <v>4</v>
      </c>
      <c r="Z274" s="73">
        <f>(IF((F273&lt;H273),1,0))+(IF((F274&lt;H274),1,0))+(IF((F275&lt;H275),1,0))+(IF((J273&lt;L273),1,0))+(IF((J274&lt;L274),1,0))+(IF((J275&lt;L275),1,0))+(IF((N273&lt;P273),1,0))+(IF((N274&lt;P274),1,0))+(IF((N275&lt;P275),1,0))</f>
        <v>0</v>
      </c>
      <c r="AA274" s="74">
        <f>Y274-Z274</f>
        <v>4</v>
      </c>
      <c r="AB274" s="69">
        <f>SUM(F273:F275,J273:J275,N273:N275)</f>
        <v>86</v>
      </c>
      <c r="AC274" s="69">
        <f>SUM(H273:H275,L273:L275,P273:P275)</f>
        <v>51</v>
      </c>
      <c r="AD274" s="71">
        <f>AB274-AC274</f>
        <v>35</v>
      </c>
      <c r="AE274" s="113"/>
      <c r="AF274" s="113"/>
      <c r="AG274" s="113"/>
      <c r="AI274" s="196"/>
      <c r="AJ274" s="202"/>
      <c r="AK274" s="202"/>
      <c r="AL274" s="201"/>
      <c r="BN274" s="54"/>
      <c r="BO274" s="54"/>
      <c r="BP274" s="54"/>
      <c r="BQ274" s="54"/>
      <c r="BR274" s="54"/>
      <c r="BS274" s="54"/>
      <c r="BU274" s="54"/>
      <c r="BV274" s="57"/>
      <c r="BW274" s="57"/>
      <c r="BX274" s="57"/>
      <c r="BY274" s="57"/>
      <c r="BZ274" s="57"/>
      <c r="CA274" s="57"/>
      <c r="CB274" s="57"/>
    </row>
    <row r="275" spans="1:80" ht="9" customHeight="1">
      <c r="A275" s="258"/>
      <c r="B275" s="259"/>
      <c r="C275" s="260"/>
      <c r="D275" s="7"/>
      <c r="E275" s="8"/>
      <c r="F275" s="379"/>
      <c r="G275" s="280"/>
      <c r="H275" s="280"/>
      <c r="I275" s="281"/>
      <c r="J275" s="158"/>
      <c r="K275" s="5">
        <f>IF(J275="","","-")</f>
      </c>
      <c r="L275" s="156"/>
      <c r="M275" s="359"/>
      <c r="N275" s="159"/>
      <c r="O275" s="10">
        <f t="shared" si="62"/>
      </c>
      <c r="P275" s="156"/>
      <c r="Q275" s="382"/>
      <c r="R275" s="35">
        <f>W274</f>
        <v>2</v>
      </c>
      <c r="S275" s="36" t="s">
        <v>102</v>
      </c>
      <c r="T275" s="36">
        <f>X274</f>
        <v>0</v>
      </c>
      <c r="U275" s="37" t="s">
        <v>70</v>
      </c>
      <c r="V275" s="136"/>
      <c r="W275" s="68"/>
      <c r="X275" s="69"/>
      <c r="Y275" s="75"/>
      <c r="Z275" s="76"/>
      <c r="AA275" s="77"/>
      <c r="AB275" s="69"/>
      <c r="AC275" s="69"/>
      <c r="AD275" s="71"/>
      <c r="AE275" s="113"/>
      <c r="AF275" s="113"/>
      <c r="AG275" s="113"/>
      <c r="AI275" s="196"/>
      <c r="AJ275" s="202"/>
      <c r="AK275" s="202"/>
      <c r="AL275" s="201"/>
      <c r="BN275" s="54"/>
      <c r="BO275" s="54"/>
      <c r="BP275" s="54"/>
      <c r="BQ275" s="54"/>
      <c r="BR275" s="54"/>
      <c r="BS275" s="54"/>
      <c r="BU275" s="54"/>
      <c r="BV275" s="57"/>
      <c r="BW275" s="57"/>
      <c r="BX275" s="57"/>
      <c r="BY275" s="57"/>
      <c r="BZ275" s="57"/>
      <c r="CA275" s="57"/>
      <c r="CB275" s="57"/>
    </row>
    <row r="276" spans="1:80" ht="9" customHeight="1">
      <c r="A276" s="258"/>
      <c r="B276" s="259"/>
      <c r="C276" s="260"/>
      <c r="D276" s="2" t="s">
        <v>261</v>
      </c>
      <c r="E276" s="126" t="s">
        <v>251</v>
      </c>
      <c r="F276" s="12">
        <f>IF(L273="","",L273)</f>
        <v>21</v>
      </c>
      <c r="G276" s="5" t="str">
        <f aca="true" t="shared" si="63" ref="G276:G281">IF(F276="","","-")</f>
        <v>-</v>
      </c>
      <c r="H276" s="13">
        <f>IF(J273="","",J273)</f>
        <v>23</v>
      </c>
      <c r="I276" s="276" t="str">
        <f>IF(M273="","",IF(M273="○","×",IF(M273="×","○")))</f>
        <v>×</v>
      </c>
      <c r="J276" s="269"/>
      <c r="K276" s="270"/>
      <c r="L276" s="270"/>
      <c r="M276" s="271"/>
      <c r="N276" s="160">
        <v>21</v>
      </c>
      <c r="O276" s="5" t="str">
        <f t="shared" si="62"/>
        <v>-</v>
      </c>
      <c r="P276" s="162">
        <v>17</v>
      </c>
      <c r="Q276" s="373" t="str">
        <f>IF(N276&lt;&gt;"",IF(N276&gt;P276,IF(N277&gt;P277,"○",IF(N278&gt;P278,"○","×")),IF(N277&gt;P277,IF(N278&gt;P278,"○","×"),"×")),"")</f>
        <v>○</v>
      </c>
      <c r="R276" s="252" t="s">
        <v>141</v>
      </c>
      <c r="S276" s="246"/>
      <c r="T276" s="246"/>
      <c r="U276" s="247"/>
      <c r="V276" s="135"/>
      <c r="W276" s="78"/>
      <c r="X276" s="79"/>
      <c r="Y276" s="60"/>
      <c r="Z276" s="61"/>
      <c r="AA276" s="70"/>
      <c r="AB276" s="79"/>
      <c r="AC276" s="79"/>
      <c r="AD276" s="80"/>
      <c r="AE276" s="113"/>
      <c r="AF276" s="113"/>
      <c r="AG276" s="113"/>
      <c r="AI276" s="196"/>
      <c r="AJ276" s="202"/>
      <c r="AK276" s="202"/>
      <c r="AL276" s="201"/>
      <c r="BU276" s="54"/>
      <c r="BV276" s="57"/>
      <c r="BW276" s="57"/>
      <c r="BX276" s="57"/>
      <c r="BY276" s="57"/>
      <c r="BZ276" s="57"/>
      <c r="CA276" s="57"/>
      <c r="CB276" s="57"/>
    </row>
    <row r="277" spans="1:80" ht="9" customHeight="1">
      <c r="A277" s="258"/>
      <c r="B277" s="259"/>
      <c r="C277" s="260"/>
      <c r="D277" s="2" t="s">
        <v>262</v>
      </c>
      <c r="E277" s="125" t="s">
        <v>251</v>
      </c>
      <c r="F277" s="15">
        <f>IF(L274="","",L274)</f>
        <v>12</v>
      </c>
      <c r="G277" s="5" t="str">
        <f t="shared" si="63"/>
        <v>-</v>
      </c>
      <c r="H277" s="13">
        <f>IF(J274="","",J274)</f>
        <v>21</v>
      </c>
      <c r="I277" s="277" t="str">
        <f>IF(K274="","",K274)</f>
        <v>-</v>
      </c>
      <c r="J277" s="272"/>
      <c r="K277" s="257"/>
      <c r="L277" s="257"/>
      <c r="M277" s="256"/>
      <c r="N277" s="160">
        <v>21</v>
      </c>
      <c r="O277" s="5" t="str">
        <f t="shared" si="62"/>
        <v>-</v>
      </c>
      <c r="P277" s="162">
        <v>19</v>
      </c>
      <c r="Q277" s="373"/>
      <c r="R277" s="248"/>
      <c r="S277" s="249"/>
      <c r="T277" s="249"/>
      <c r="U277" s="250"/>
      <c r="V277" s="135"/>
      <c r="W277" s="68">
        <f>COUNTIF(F276:Q278,"○")</f>
        <v>1</v>
      </c>
      <c r="X277" s="69">
        <f>COUNTIF(F276:Q278,"×")</f>
        <v>1</v>
      </c>
      <c r="Y277" s="72">
        <f>(IF((F276&gt;H276),1,0))+(IF((F277&gt;H277),1,0))+(IF((F278&gt;H278),1,0))+(IF((J276&gt;L276),1,0))+(IF((J277&gt;L277),1,0))+(IF((J278&gt;L278),1,0))+(IF((N276&gt;P276),1,0))+(IF((N277&gt;P277),1,0))+(IF((N278&gt;P278),1,0))</f>
        <v>2</v>
      </c>
      <c r="Z277" s="73">
        <f>(IF((F276&lt;H276),1,0))+(IF((F277&lt;H277),1,0))+(IF((F278&lt;H278),1,0))+(IF((J276&lt;L276),1,0))+(IF((J277&lt;L277),1,0))+(IF((J278&lt;L278),1,0))+(IF((N276&lt;P276),1,0))+(IF((N277&lt;P277),1,0))+(IF((N278&lt;P278),1,0))</f>
        <v>2</v>
      </c>
      <c r="AA277" s="74">
        <f>Y277-Z277</f>
        <v>0</v>
      </c>
      <c r="AB277" s="69">
        <f>SUM(F276:F278,J276:J278,N276:N278)</f>
        <v>75</v>
      </c>
      <c r="AC277" s="69">
        <f>SUM(H276:H278,L276:L278,P276:P278)</f>
        <v>80</v>
      </c>
      <c r="AD277" s="71">
        <f>AB277-AC277</f>
        <v>-5</v>
      </c>
      <c r="AE277" s="113"/>
      <c r="AF277" s="113"/>
      <c r="AG277" s="113"/>
      <c r="AI277" s="196"/>
      <c r="AJ277" s="202"/>
      <c r="AK277" s="202"/>
      <c r="AL277" s="201"/>
      <c r="BU277" s="54"/>
      <c r="BV277" s="57"/>
      <c r="BW277" s="57"/>
      <c r="BX277" s="57"/>
      <c r="BY277" s="57"/>
      <c r="BZ277" s="57"/>
      <c r="CA277" s="57"/>
      <c r="CB277" s="57"/>
    </row>
    <row r="278" spans="1:80" ht="9" customHeight="1">
      <c r="A278" s="258"/>
      <c r="B278" s="259"/>
      <c r="C278" s="260"/>
      <c r="D278" s="7"/>
      <c r="E278" s="17"/>
      <c r="F278" s="7">
        <f>IF(L275="","",L275)</f>
      </c>
      <c r="G278" s="5">
        <f t="shared" si="63"/>
      </c>
      <c r="H278" s="18">
        <f>IF(J275="","",J275)</f>
      </c>
      <c r="I278" s="278">
        <f>IF(K275="","",K275)</f>
      </c>
      <c r="J278" s="279"/>
      <c r="K278" s="280"/>
      <c r="L278" s="280"/>
      <c r="M278" s="281"/>
      <c r="N278" s="160"/>
      <c r="O278" s="5">
        <f t="shared" si="62"/>
      </c>
      <c r="P278" s="163"/>
      <c r="Q278" s="374"/>
      <c r="R278" s="35">
        <f>W277</f>
        <v>1</v>
      </c>
      <c r="S278" s="36" t="s">
        <v>102</v>
      </c>
      <c r="T278" s="36">
        <f>X277</f>
        <v>1</v>
      </c>
      <c r="U278" s="37" t="s">
        <v>70</v>
      </c>
      <c r="V278" s="136"/>
      <c r="W278" s="81"/>
      <c r="X278" s="82"/>
      <c r="Y278" s="83"/>
      <c r="Z278" s="84"/>
      <c r="AA278" s="85"/>
      <c r="AB278" s="82"/>
      <c r="AC278" s="82"/>
      <c r="AD278" s="86"/>
      <c r="AE278" s="113"/>
      <c r="AF278" s="113"/>
      <c r="AG278" s="113"/>
      <c r="AI278" s="196"/>
      <c r="AJ278" s="202"/>
      <c r="AK278" s="202"/>
      <c r="AL278" s="201"/>
      <c r="BU278" s="54"/>
      <c r="BV278" s="57"/>
      <c r="BW278" s="57"/>
      <c r="BX278" s="57"/>
      <c r="BY278" s="57"/>
      <c r="BZ278" s="57"/>
      <c r="CA278" s="57"/>
      <c r="CB278" s="57"/>
    </row>
    <row r="279" spans="1:80" ht="9" customHeight="1">
      <c r="A279" s="258"/>
      <c r="B279" s="259"/>
      <c r="C279" s="260"/>
      <c r="D279" s="20" t="s">
        <v>263</v>
      </c>
      <c r="E279" s="126" t="s">
        <v>222</v>
      </c>
      <c r="F279" s="20">
        <f>IF(P273="","",P273)</f>
        <v>4</v>
      </c>
      <c r="G279" s="19" t="str">
        <f t="shared" si="63"/>
        <v>-</v>
      </c>
      <c r="H279" s="22">
        <f>IF(N273="","",N273)</f>
        <v>21</v>
      </c>
      <c r="I279" s="276" t="str">
        <f>IF(Q273="","",IF(Q273="○","×",IF(Q273="×","○")))</f>
        <v>×</v>
      </c>
      <c r="J279" s="21">
        <f>IF(P276="","",P276)</f>
        <v>17</v>
      </c>
      <c r="K279" s="19" t="str">
        <f>IF(J279="","","-")</f>
        <v>-</v>
      </c>
      <c r="L279" s="22">
        <f>IF(N276="","",N276)</f>
        <v>21</v>
      </c>
      <c r="M279" s="276" t="str">
        <f>IF(Q276="","",IF(Q276="○","×",IF(Q276="×","○")))</f>
        <v>×</v>
      </c>
      <c r="N279" s="269"/>
      <c r="O279" s="270"/>
      <c r="P279" s="270"/>
      <c r="Q279" s="271"/>
      <c r="R279" s="252" t="s">
        <v>142</v>
      </c>
      <c r="S279" s="246"/>
      <c r="T279" s="246"/>
      <c r="U279" s="247"/>
      <c r="V279" s="135"/>
      <c r="W279" s="78"/>
      <c r="X279" s="79"/>
      <c r="Y279" s="60"/>
      <c r="Z279" s="61"/>
      <c r="AA279" s="70"/>
      <c r="AB279" s="79"/>
      <c r="AC279" s="79"/>
      <c r="AD279" s="80"/>
      <c r="AE279" s="113"/>
      <c r="AF279" s="113"/>
      <c r="AG279" s="113"/>
      <c r="AI279" s="196"/>
      <c r="AJ279" s="202"/>
      <c r="AK279" s="202"/>
      <c r="AL279" s="201"/>
      <c r="BU279" s="54"/>
      <c r="BV279" s="57"/>
      <c r="BW279" s="57"/>
      <c r="BX279" s="57"/>
      <c r="BY279" s="57"/>
      <c r="BZ279" s="57"/>
      <c r="CA279" s="57"/>
      <c r="CB279" s="57"/>
    </row>
    <row r="280" spans="1:80" ht="9" customHeight="1">
      <c r="A280" s="258"/>
      <c r="B280" s="259"/>
      <c r="C280" s="260"/>
      <c r="D280" s="15" t="s">
        <v>264</v>
      </c>
      <c r="E280" s="125" t="s">
        <v>222</v>
      </c>
      <c r="F280" s="15">
        <f>IF(P274="","",P274)</f>
        <v>14</v>
      </c>
      <c r="G280" s="5" t="str">
        <f t="shared" si="63"/>
        <v>-</v>
      </c>
      <c r="H280" s="13">
        <f>IF(N274="","",N274)</f>
        <v>21</v>
      </c>
      <c r="I280" s="277">
        <f>IF(K277="","",K277)</f>
      </c>
      <c r="J280" s="16">
        <f>IF(P277="","",P277)</f>
        <v>19</v>
      </c>
      <c r="K280" s="5" t="str">
        <f>IF(J280="","","-")</f>
        <v>-</v>
      </c>
      <c r="L280" s="13">
        <f>IF(N277="","",N277)</f>
        <v>21</v>
      </c>
      <c r="M280" s="277" t="str">
        <f>IF(O277="","",O277)</f>
        <v>-</v>
      </c>
      <c r="N280" s="272"/>
      <c r="O280" s="257"/>
      <c r="P280" s="257"/>
      <c r="Q280" s="256"/>
      <c r="R280" s="248"/>
      <c r="S280" s="249"/>
      <c r="T280" s="249"/>
      <c r="U280" s="250"/>
      <c r="V280" s="135"/>
      <c r="W280" s="68">
        <f>COUNTIF(F279:Q281,"○")</f>
        <v>0</v>
      </c>
      <c r="X280" s="69">
        <f>COUNTIF(F279:Q281,"×")</f>
        <v>2</v>
      </c>
      <c r="Y280" s="72">
        <f>(IF((F279&gt;H279),1,0))+(IF((F280&gt;H280),1,0))+(IF((F281&gt;H281),1,0))+(IF((J279&gt;L279),1,0))+(IF((J280&gt;L280),1,0))+(IF((J281&gt;L281),1,0))+(IF((N279&gt;P279),1,0))+(IF((N280&gt;P280),1,0))+(IF((N281&gt;P281),1,0))</f>
        <v>0</v>
      </c>
      <c r="Z280" s="73">
        <f>(IF((F279&lt;H279),1,0))+(IF((F280&lt;H280),1,0))+(IF((F281&lt;H281),1,0))+(IF((J279&lt;L279),1,0))+(IF((J280&lt;L280),1,0))+(IF((J281&lt;L281),1,0))+(IF((N279&lt;P279),1,0))+(IF((N280&lt;P280),1,0))+(IF((N281&lt;P281),1,0))</f>
        <v>4</v>
      </c>
      <c r="AA280" s="74">
        <f>Y280-Z280</f>
        <v>-4</v>
      </c>
      <c r="AB280" s="69">
        <f>SUM(F279:F281,J279:J281,N279:N281)</f>
        <v>54</v>
      </c>
      <c r="AC280" s="69">
        <f>SUM(H279:H281,L279:L281,P279:P281)</f>
        <v>84</v>
      </c>
      <c r="AD280" s="71">
        <f>AB280-AC280</f>
        <v>-30</v>
      </c>
      <c r="AE280" s="113"/>
      <c r="AF280" s="113"/>
      <c r="AG280" s="113"/>
      <c r="AI280" s="196"/>
      <c r="AJ280" s="202"/>
      <c r="AK280" s="202"/>
      <c r="AL280" s="201"/>
      <c r="BU280" s="54"/>
      <c r="BV280" s="57"/>
      <c r="BW280" s="57"/>
      <c r="BX280" s="57"/>
      <c r="BY280" s="57"/>
      <c r="BZ280" s="57"/>
      <c r="CA280" s="57"/>
      <c r="CB280" s="57"/>
    </row>
    <row r="281" spans="1:80" ht="9" customHeight="1" thickBot="1">
      <c r="A281" s="258"/>
      <c r="B281" s="259"/>
      <c r="C281" s="260"/>
      <c r="D281" s="23"/>
      <c r="E281" s="24"/>
      <c r="F281" s="23">
        <f>IF(P275="","",P275)</f>
      </c>
      <c r="G281" s="25">
        <f t="shared" si="63"/>
      </c>
      <c r="H281" s="26">
        <f>IF(N275="","",N275)</f>
      </c>
      <c r="I281" s="292">
        <f>IF(K278="","",K278)</f>
      </c>
      <c r="J281" s="27">
        <f>IF(P278="","",P278)</f>
      </c>
      <c r="K281" s="25">
        <f>IF(J281="","","-")</f>
      </c>
      <c r="L281" s="26">
        <f>IF(N278="","",N278)</f>
      </c>
      <c r="M281" s="292">
        <f>IF(O278="","",O278)</f>
      </c>
      <c r="N281" s="253"/>
      <c r="O281" s="254"/>
      <c r="P281" s="254"/>
      <c r="Q281" s="255"/>
      <c r="R281" s="38">
        <f>W280</f>
        <v>0</v>
      </c>
      <c r="S281" s="39" t="s">
        <v>102</v>
      </c>
      <c r="T281" s="39">
        <f>X280</f>
        <v>2</v>
      </c>
      <c r="U281" s="40" t="s">
        <v>70</v>
      </c>
      <c r="V281" s="136"/>
      <c r="W281" s="81"/>
      <c r="X281" s="82"/>
      <c r="Y281" s="83"/>
      <c r="Z281" s="84"/>
      <c r="AA281" s="85"/>
      <c r="AB281" s="82"/>
      <c r="AC281" s="82"/>
      <c r="AD281" s="86"/>
      <c r="AE281" s="113"/>
      <c r="AF281" s="113"/>
      <c r="AG281" s="113"/>
      <c r="AI281" s="196"/>
      <c r="AJ281" s="202"/>
      <c r="AK281" s="202"/>
      <c r="AL281" s="201"/>
      <c r="BU281" s="54"/>
      <c r="BV281" s="57"/>
      <c r="BW281" s="57"/>
      <c r="BX281" s="57"/>
      <c r="BY281" s="57"/>
      <c r="BZ281" s="57"/>
      <c r="CA281" s="57"/>
      <c r="CB281" s="57"/>
    </row>
    <row r="282" spans="1:80" ht="9" customHeight="1">
      <c r="A282" s="258"/>
      <c r="B282" s="259"/>
      <c r="C282" s="260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I282" s="196"/>
      <c r="AJ282" s="202"/>
      <c r="AK282" s="202"/>
      <c r="AL282" s="201"/>
      <c r="BU282" s="54"/>
      <c r="BV282" s="57"/>
      <c r="BW282" s="57"/>
      <c r="BX282" s="57"/>
      <c r="BY282" s="57"/>
      <c r="BZ282" s="57"/>
      <c r="CA282" s="57"/>
      <c r="CB282" s="57"/>
    </row>
    <row r="283" spans="1:80" ht="9" customHeight="1">
      <c r="A283" s="258"/>
      <c r="B283" s="259"/>
      <c r="C283" s="260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I283" s="196"/>
      <c r="AJ283" s="202"/>
      <c r="AK283" s="202"/>
      <c r="AL283" s="201"/>
      <c r="BU283" s="54"/>
      <c r="BV283" s="57"/>
      <c r="BW283" s="57"/>
      <c r="BX283" s="57"/>
      <c r="BY283" s="57"/>
      <c r="BZ283" s="57"/>
      <c r="CA283" s="57"/>
      <c r="CB283" s="57"/>
    </row>
    <row r="284" spans="1:80" ht="9" customHeight="1">
      <c r="A284" s="258"/>
      <c r="B284" s="259"/>
      <c r="C284" s="260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I284" s="196"/>
      <c r="AJ284" s="202"/>
      <c r="AK284" s="202"/>
      <c r="AL284" s="201"/>
      <c r="BU284" s="54"/>
      <c r="BV284" s="57"/>
      <c r="BW284" s="57"/>
      <c r="BX284" s="57"/>
      <c r="BY284" s="57"/>
      <c r="BZ284" s="57"/>
      <c r="CA284" s="57"/>
      <c r="CB284" s="57"/>
    </row>
    <row r="285" spans="1:80" ht="9" customHeight="1">
      <c r="A285" s="258"/>
      <c r="B285" s="259"/>
      <c r="C285" s="260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I285" s="196"/>
      <c r="AJ285" s="202"/>
      <c r="AK285" s="202"/>
      <c r="AL285" s="201"/>
      <c r="BU285" s="54"/>
      <c r="BV285" s="57"/>
      <c r="BW285" s="57"/>
      <c r="BX285" s="57"/>
      <c r="BY285" s="57"/>
      <c r="BZ285" s="57"/>
      <c r="CA285" s="57"/>
      <c r="CB285" s="57"/>
    </row>
    <row r="286" spans="1:80" ht="9" customHeight="1">
      <c r="A286" s="258"/>
      <c r="B286" s="259"/>
      <c r="C286" s="260"/>
      <c r="D286" s="383" t="s">
        <v>116</v>
      </c>
      <c r="E286" s="383"/>
      <c r="F286" s="383"/>
      <c r="G286" s="383"/>
      <c r="H286" s="383"/>
      <c r="I286" s="383"/>
      <c r="J286" s="383"/>
      <c r="K286" s="383"/>
      <c r="L286" s="383"/>
      <c r="M286" s="383"/>
      <c r="N286" s="383"/>
      <c r="O286" s="383"/>
      <c r="P286" s="383"/>
      <c r="Q286" s="383"/>
      <c r="R286" s="383"/>
      <c r="S286" s="383"/>
      <c r="T286" s="383"/>
      <c r="U286" s="383"/>
      <c r="V286" s="383"/>
      <c r="W286" s="383"/>
      <c r="X286" s="383"/>
      <c r="Y286" s="383"/>
      <c r="Z286" s="383"/>
      <c r="AA286" s="383"/>
      <c r="AB286" s="383"/>
      <c r="AC286" s="383"/>
      <c r="AD286" s="383"/>
      <c r="AE286" s="383"/>
      <c r="AF286" s="128"/>
      <c r="AG286" s="128"/>
      <c r="AH286" s="128"/>
      <c r="AI286" s="196"/>
      <c r="AJ286" s="202"/>
      <c r="AK286" s="202"/>
      <c r="AL286" s="201"/>
      <c r="BU286" s="54"/>
      <c r="BV286" s="57"/>
      <c r="BW286" s="57"/>
      <c r="BX286" s="57"/>
      <c r="BY286" s="57"/>
      <c r="BZ286" s="57"/>
      <c r="CA286" s="57"/>
      <c r="CB286" s="57"/>
    </row>
    <row r="287" spans="1:80" ht="9" customHeight="1">
      <c r="A287" s="258"/>
      <c r="B287" s="259"/>
      <c r="C287" s="260"/>
      <c r="D287" s="383"/>
      <c r="E287" s="383"/>
      <c r="F287" s="383"/>
      <c r="G287" s="383"/>
      <c r="H287" s="383"/>
      <c r="I287" s="383"/>
      <c r="J287" s="383"/>
      <c r="K287" s="383"/>
      <c r="L287" s="383"/>
      <c r="M287" s="383"/>
      <c r="N287" s="383"/>
      <c r="O287" s="383"/>
      <c r="P287" s="383"/>
      <c r="Q287" s="383"/>
      <c r="R287" s="383"/>
      <c r="S287" s="383"/>
      <c r="T287" s="383"/>
      <c r="U287" s="383"/>
      <c r="V287" s="383"/>
      <c r="W287" s="383"/>
      <c r="X287" s="383"/>
      <c r="Y287" s="383"/>
      <c r="Z287" s="383"/>
      <c r="AA287" s="383"/>
      <c r="AB287" s="383"/>
      <c r="AC287" s="383"/>
      <c r="AD287" s="383"/>
      <c r="AE287" s="383"/>
      <c r="AF287" s="128"/>
      <c r="AG287" s="128"/>
      <c r="AH287" s="128"/>
      <c r="AI287" s="196"/>
      <c r="AJ287" s="202"/>
      <c r="AK287" s="202"/>
      <c r="AL287" s="201"/>
      <c r="BU287" s="54"/>
      <c r="BV287" s="57"/>
      <c r="BW287" s="57"/>
      <c r="BX287" s="57"/>
      <c r="BY287" s="57"/>
      <c r="BZ287" s="57"/>
      <c r="CA287" s="57"/>
      <c r="CB287" s="57"/>
    </row>
    <row r="288" spans="1:80" ht="9" customHeight="1">
      <c r="A288" s="258"/>
      <c r="B288" s="259"/>
      <c r="C288" s="260"/>
      <c r="D288" s="383"/>
      <c r="E288" s="383"/>
      <c r="F288" s="383"/>
      <c r="G288" s="383"/>
      <c r="H288" s="383"/>
      <c r="I288" s="383"/>
      <c r="J288" s="383"/>
      <c r="K288" s="383"/>
      <c r="L288" s="383"/>
      <c r="M288" s="383"/>
      <c r="N288" s="383"/>
      <c r="O288" s="383"/>
      <c r="P288" s="383"/>
      <c r="Q288" s="383"/>
      <c r="R288" s="383"/>
      <c r="S288" s="383"/>
      <c r="T288" s="383"/>
      <c r="U288" s="383"/>
      <c r="V288" s="383"/>
      <c r="W288" s="383"/>
      <c r="X288" s="383"/>
      <c r="Y288" s="383"/>
      <c r="Z288" s="383"/>
      <c r="AA288" s="383"/>
      <c r="AB288" s="383"/>
      <c r="AC288" s="383"/>
      <c r="AD288" s="383"/>
      <c r="AE288" s="383"/>
      <c r="AF288" s="128"/>
      <c r="AG288" s="128"/>
      <c r="AH288" s="128"/>
      <c r="AI288" s="196"/>
      <c r="AJ288" s="202"/>
      <c r="AK288" s="202"/>
      <c r="AL288" s="201"/>
      <c r="BU288" s="54"/>
      <c r="BV288" s="57"/>
      <c r="BW288" s="57"/>
      <c r="BX288" s="57"/>
      <c r="BY288" s="57"/>
      <c r="BZ288" s="57"/>
      <c r="CA288" s="57"/>
      <c r="CB288" s="57"/>
    </row>
    <row r="289" spans="1:80" ht="9" customHeight="1" thickBot="1">
      <c r="A289" s="258"/>
      <c r="B289" s="259"/>
      <c r="C289" s="260"/>
      <c r="D289" s="145" t="s">
        <v>270</v>
      </c>
      <c r="E289" s="146" t="s">
        <v>219</v>
      </c>
      <c r="F289" s="315" t="s">
        <v>125</v>
      </c>
      <c r="G289" s="315"/>
      <c r="H289" s="315"/>
      <c r="I289" s="316"/>
      <c r="J289" s="55"/>
      <c r="K289" s="55"/>
      <c r="L289" s="55"/>
      <c r="M289" s="55"/>
      <c r="N289" s="13"/>
      <c r="O289" s="13"/>
      <c r="P289" s="13"/>
      <c r="Q289" s="13"/>
      <c r="R289" s="13"/>
      <c r="S289" s="13"/>
      <c r="T289" s="55"/>
      <c r="U289" s="55"/>
      <c r="V289" s="54"/>
      <c r="W289" s="54"/>
      <c r="X289" s="54"/>
      <c r="Y289" s="54"/>
      <c r="Z289" s="59"/>
      <c r="AA289" s="59"/>
      <c r="AB289" s="59"/>
      <c r="AC289" s="59"/>
      <c r="AD289" s="59"/>
      <c r="AE289" s="59"/>
      <c r="AF289" s="59"/>
      <c r="AG289" s="54"/>
      <c r="AI289" s="196"/>
      <c r="AJ289" s="202"/>
      <c r="AK289" s="202"/>
      <c r="AL289" s="201"/>
      <c r="BU289" s="54"/>
      <c r="BV289" s="57"/>
      <c r="BW289" s="57"/>
      <c r="BX289" s="57"/>
      <c r="BY289" s="57"/>
      <c r="BZ289" s="57"/>
      <c r="CA289" s="57"/>
      <c r="CB289" s="57"/>
    </row>
    <row r="290" spans="1:80" ht="9" customHeight="1" thickBot="1" thickTop="1">
      <c r="A290" s="258"/>
      <c r="B290" s="259"/>
      <c r="C290" s="260"/>
      <c r="D290" s="147" t="s">
        <v>271</v>
      </c>
      <c r="E290" s="148" t="s">
        <v>375</v>
      </c>
      <c r="F290" s="318"/>
      <c r="G290" s="318"/>
      <c r="H290" s="318"/>
      <c r="I290" s="319"/>
      <c r="J290" s="104"/>
      <c r="K290" s="206">
        <v>21</v>
      </c>
      <c r="L290" s="206">
        <v>21</v>
      </c>
      <c r="M290" s="216"/>
      <c r="N290" s="1"/>
      <c r="O290" s="1"/>
      <c r="P290" s="1"/>
      <c r="Q290" s="13"/>
      <c r="R290" s="13"/>
      <c r="S290" s="13"/>
      <c r="T290" s="55"/>
      <c r="U290" s="55"/>
      <c r="V290" s="54"/>
      <c r="W290" s="54"/>
      <c r="X290" s="54"/>
      <c r="Y290" s="54"/>
      <c r="Z290" s="59"/>
      <c r="AA290" s="59"/>
      <c r="AB290" s="59"/>
      <c r="AC290" s="59"/>
      <c r="AD290" s="59"/>
      <c r="AE290" s="59"/>
      <c r="AF290" s="59"/>
      <c r="AG290" s="54"/>
      <c r="AI290" s="196"/>
      <c r="AJ290" s="202"/>
      <c r="AK290" s="202"/>
      <c r="AL290" s="201"/>
      <c r="BU290" s="54"/>
      <c r="BV290" s="57"/>
      <c r="BW290" s="57"/>
      <c r="BX290" s="57"/>
      <c r="BY290" s="57"/>
      <c r="BZ290" s="57"/>
      <c r="CA290" s="57"/>
      <c r="CB290" s="57"/>
    </row>
    <row r="291" spans="1:80" ht="9" customHeight="1" thickTop="1">
      <c r="A291" s="258"/>
      <c r="B291" s="259"/>
      <c r="C291" s="260"/>
      <c r="D291" s="88"/>
      <c r="E291" s="141"/>
      <c r="F291" s="137"/>
      <c r="G291" s="137"/>
      <c r="H291" s="137"/>
      <c r="I291" s="137"/>
      <c r="J291" s="1"/>
      <c r="K291" s="1"/>
      <c r="L291" s="1"/>
      <c r="M291" s="120"/>
      <c r="N291" s="103"/>
      <c r="O291" s="103"/>
      <c r="P291" s="103"/>
      <c r="Q291" s="112"/>
      <c r="R291" s="214"/>
      <c r="S291" s="13"/>
      <c r="T291" s="13"/>
      <c r="U291" s="55"/>
      <c r="V291" s="54"/>
      <c r="W291" s="54"/>
      <c r="X291" s="54"/>
      <c r="Y291" s="54"/>
      <c r="Z291" s="59"/>
      <c r="AA291" s="59"/>
      <c r="AB291" s="59"/>
      <c r="AC291" s="59"/>
      <c r="AD291" s="59"/>
      <c r="AE291" s="59"/>
      <c r="AF291" s="59"/>
      <c r="AG291" s="54"/>
      <c r="AI291" s="196"/>
      <c r="AJ291" s="202"/>
      <c r="AK291" s="202"/>
      <c r="AL291" s="201"/>
      <c r="BU291" s="54"/>
      <c r="BV291" s="57"/>
      <c r="BW291" s="57"/>
      <c r="BX291" s="57"/>
      <c r="BY291" s="57"/>
      <c r="BZ291" s="57"/>
      <c r="CA291" s="57"/>
      <c r="CB291" s="57"/>
    </row>
    <row r="292" spans="1:80" ht="9" customHeight="1">
      <c r="A292" s="258"/>
      <c r="B292" s="259"/>
      <c r="C292" s="260"/>
      <c r="D292" s="145" t="s">
        <v>278</v>
      </c>
      <c r="E292" s="146" t="s">
        <v>377</v>
      </c>
      <c r="F292" s="314" t="s">
        <v>406</v>
      </c>
      <c r="G292" s="315"/>
      <c r="H292" s="315"/>
      <c r="I292" s="316"/>
      <c r="J292" s="18"/>
      <c r="K292" s="151">
        <v>7</v>
      </c>
      <c r="L292" s="151">
        <v>13</v>
      </c>
      <c r="M292" s="152"/>
      <c r="N292" s="1"/>
      <c r="O292" s="1"/>
      <c r="P292" s="1"/>
      <c r="Q292" s="13"/>
      <c r="R292" s="214"/>
      <c r="S292" s="1"/>
      <c r="T292" s="1"/>
      <c r="U292" s="55"/>
      <c r="V292" s="88"/>
      <c r="W292" s="54"/>
      <c r="X292" s="54"/>
      <c r="Y292" s="54"/>
      <c r="Z292" s="59"/>
      <c r="AA292" s="59"/>
      <c r="AB292" s="59"/>
      <c r="AC292" s="59"/>
      <c r="AD292" s="59"/>
      <c r="AE292" s="59"/>
      <c r="AF292" s="59"/>
      <c r="AG292" s="54"/>
      <c r="AI292" s="196"/>
      <c r="AJ292" s="202"/>
      <c r="AK292" s="202"/>
      <c r="AL292" s="201"/>
      <c r="BU292" s="54"/>
      <c r="BV292" s="57"/>
      <c r="BW292" s="57"/>
      <c r="BX292" s="57"/>
      <c r="BY292" s="57"/>
      <c r="BZ292" s="57"/>
      <c r="CA292" s="57"/>
      <c r="CB292" s="57"/>
    </row>
    <row r="293" spans="1:80" ht="9" customHeight="1">
      <c r="A293" s="258"/>
      <c r="B293" s="259"/>
      <c r="C293" s="260"/>
      <c r="D293" s="147" t="s">
        <v>279</v>
      </c>
      <c r="E293" s="148" t="s">
        <v>377</v>
      </c>
      <c r="F293" s="317"/>
      <c r="G293" s="318"/>
      <c r="H293" s="318"/>
      <c r="I293" s="319"/>
      <c r="J293" s="1"/>
      <c r="K293" s="1"/>
      <c r="L293" s="1"/>
      <c r="M293" s="1"/>
      <c r="N293" s="1"/>
      <c r="O293" s="1"/>
      <c r="P293" s="1"/>
      <c r="Q293" s="13"/>
      <c r="R293" s="214"/>
      <c r="S293" s="13"/>
      <c r="T293" s="13"/>
      <c r="U293" s="13"/>
      <c r="V293" s="88" t="s">
        <v>87</v>
      </c>
      <c r="W293" s="88"/>
      <c r="X293" s="54"/>
      <c r="Y293" s="54"/>
      <c r="Z293" s="54"/>
      <c r="AA293" s="59"/>
      <c r="AB293" s="59"/>
      <c r="AC293" s="59"/>
      <c r="AD293" s="59"/>
      <c r="AE293" s="59"/>
      <c r="AF293" s="87"/>
      <c r="AG293" s="88"/>
      <c r="AI293" s="196"/>
      <c r="AJ293" s="202"/>
      <c r="AK293" s="202"/>
      <c r="AL293" s="201"/>
      <c r="BU293" s="54"/>
      <c r="BV293" s="57"/>
      <c r="BW293" s="57"/>
      <c r="BX293" s="57"/>
      <c r="BY293" s="57"/>
      <c r="BZ293" s="57"/>
      <c r="CA293" s="57"/>
      <c r="CB293" s="57"/>
    </row>
    <row r="294" spans="1:80" ht="9" customHeight="1" thickBot="1">
      <c r="A294" s="258"/>
      <c r="B294" s="259"/>
      <c r="C294" s="260"/>
      <c r="D294" s="88"/>
      <c r="E294" s="141"/>
      <c r="F294" s="137"/>
      <c r="G294" s="137"/>
      <c r="H294" s="137"/>
      <c r="I294" s="137"/>
      <c r="J294" s="1"/>
      <c r="K294" s="1"/>
      <c r="L294" s="1"/>
      <c r="M294" s="1"/>
      <c r="N294" s="1"/>
      <c r="O294" s="1"/>
      <c r="P294" s="1"/>
      <c r="Q294" s="130"/>
      <c r="R294" s="215">
        <v>21</v>
      </c>
      <c r="S294" s="153">
        <v>21</v>
      </c>
      <c r="T294" s="153"/>
      <c r="U294" s="55"/>
      <c r="V294" s="320" t="s">
        <v>408</v>
      </c>
      <c r="W294" s="321"/>
      <c r="X294" s="321"/>
      <c r="Y294" s="321"/>
      <c r="Z294" s="321"/>
      <c r="AA294" s="321" t="s">
        <v>410</v>
      </c>
      <c r="AB294" s="321"/>
      <c r="AC294" s="321"/>
      <c r="AD294" s="321"/>
      <c r="AE294" s="322"/>
      <c r="AF294" s="87"/>
      <c r="AG294" s="88"/>
      <c r="AI294" s="196"/>
      <c r="AJ294" s="202"/>
      <c r="AK294" s="202"/>
      <c r="AL294" s="201"/>
      <c r="BU294" s="54"/>
      <c r="BV294" s="57"/>
      <c r="BW294" s="57"/>
      <c r="BX294" s="57"/>
      <c r="BY294" s="57"/>
      <c r="BZ294" s="57"/>
      <c r="CA294" s="57"/>
      <c r="CB294" s="57"/>
    </row>
    <row r="295" spans="1:80" ht="9" customHeight="1" thickTop="1">
      <c r="A295" s="258"/>
      <c r="B295" s="259"/>
      <c r="C295" s="260"/>
      <c r="D295" s="145" t="s">
        <v>267</v>
      </c>
      <c r="E295" s="146" t="s">
        <v>383</v>
      </c>
      <c r="F295" s="305" t="s">
        <v>405</v>
      </c>
      <c r="G295" s="306"/>
      <c r="H295" s="306"/>
      <c r="I295" s="307"/>
      <c r="J295" s="1"/>
      <c r="K295" s="1"/>
      <c r="L295" s="1"/>
      <c r="M295" s="1"/>
      <c r="N295" s="1"/>
      <c r="O295" s="1"/>
      <c r="P295" s="1"/>
      <c r="Q295" s="130"/>
      <c r="R295" s="207">
        <v>15</v>
      </c>
      <c r="S295" s="206">
        <v>6</v>
      </c>
      <c r="T295" s="206"/>
      <c r="U295" s="107"/>
      <c r="V295" s="311" t="s">
        <v>409</v>
      </c>
      <c r="W295" s="312"/>
      <c r="X295" s="312"/>
      <c r="Y295" s="312"/>
      <c r="Z295" s="312"/>
      <c r="AA295" s="312" t="s">
        <v>410</v>
      </c>
      <c r="AB295" s="312"/>
      <c r="AC295" s="312"/>
      <c r="AD295" s="312"/>
      <c r="AE295" s="313"/>
      <c r="AF295" s="96"/>
      <c r="AG295" s="88"/>
      <c r="AI295" s="196"/>
      <c r="AJ295" s="202"/>
      <c r="AK295" s="202"/>
      <c r="AL295" s="201"/>
      <c r="BU295" s="54"/>
      <c r="BV295" s="57"/>
      <c r="BW295" s="57"/>
      <c r="BX295" s="57"/>
      <c r="BY295" s="57"/>
      <c r="BZ295" s="57"/>
      <c r="CA295" s="57"/>
      <c r="CB295" s="57"/>
    </row>
    <row r="296" spans="1:80" ht="9" customHeight="1">
      <c r="A296" s="258"/>
      <c r="B296" s="259"/>
      <c r="C296" s="260"/>
      <c r="D296" s="147" t="s">
        <v>268</v>
      </c>
      <c r="E296" s="148" t="s">
        <v>383</v>
      </c>
      <c r="F296" s="308"/>
      <c r="G296" s="309"/>
      <c r="H296" s="309"/>
      <c r="I296" s="310"/>
      <c r="J296" s="268"/>
      <c r="K296" s="149">
        <v>19</v>
      </c>
      <c r="L296" s="149">
        <v>16</v>
      </c>
      <c r="M296" s="150"/>
      <c r="N296" s="1"/>
      <c r="O296" s="1"/>
      <c r="P296" s="1"/>
      <c r="Q296" s="130"/>
      <c r="R296" s="13"/>
      <c r="S296" s="1"/>
      <c r="T296" s="1"/>
      <c r="U296" s="13"/>
      <c r="V296" s="87"/>
      <c r="W296" s="96"/>
      <c r="X296" s="96"/>
      <c r="Y296" s="96"/>
      <c r="Z296" s="96"/>
      <c r="AA296" s="96"/>
      <c r="AB296" s="96"/>
      <c r="AC296" s="96"/>
      <c r="AD296" s="96"/>
      <c r="AE296" s="96"/>
      <c r="AF296" s="87"/>
      <c r="AG296" s="88"/>
      <c r="AI296" s="196"/>
      <c r="AJ296" s="202"/>
      <c r="AK296" s="202"/>
      <c r="AL296" s="201"/>
      <c r="BU296" s="54"/>
      <c r="BV296" s="57"/>
      <c r="BW296" s="57"/>
      <c r="BX296" s="57"/>
      <c r="BY296" s="57"/>
      <c r="BZ296" s="57"/>
      <c r="CA296" s="57"/>
      <c r="CB296" s="57"/>
    </row>
    <row r="297" spans="1:80" ht="9" customHeight="1" thickBot="1">
      <c r="A297" s="258"/>
      <c r="B297" s="259"/>
      <c r="C297" s="260"/>
      <c r="D297" s="88"/>
      <c r="E297" s="142"/>
      <c r="F297" s="137"/>
      <c r="G297" s="137"/>
      <c r="H297" s="137"/>
      <c r="I297" s="137"/>
      <c r="J297" s="1"/>
      <c r="K297" s="1"/>
      <c r="L297" s="1"/>
      <c r="M297" s="120"/>
      <c r="N297" s="105"/>
      <c r="O297" s="105"/>
      <c r="P297" s="105"/>
      <c r="Q297" s="132"/>
      <c r="R297" s="13"/>
      <c r="S297" s="13"/>
      <c r="T297" s="13"/>
      <c r="U297" s="13"/>
      <c r="V297" s="93" t="s">
        <v>88</v>
      </c>
      <c r="W297" s="93"/>
      <c r="X297" s="88"/>
      <c r="Y297" s="88"/>
      <c r="Z297" s="88"/>
      <c r="AA297" s="88"/>
      <c r="AB297" s="88"/>
      <c r="AC297" s="88"/>
      <c r="AD297" s="88"/>
      <c r="AE297" s="88"/>
      <c r="AF297" s="87"/>
      <c r="AG297" s="88"/>
      <c r="AI297" s="196"/>
      <c r="AJ297" s="202"/>
      <c r="AK297" s="202"/>
      <c r="AL297" s="201"/>
      <c r="BU297" s="54"/>
      <c r="BV297" s="57"/>
      <c r="BW297" s="57"/>
      <c r="BX297" s="57"/>
      <c r="BY297" s="57"/>
      <c r="BZ297" s="57"/>
      <c r="CA297" s="57"/>
      <c r="CB297" s="57"/>
    </row>
    <row r="298" spans="1:80" ht="9" customHeight="1" thickBot="1" thickTop="1">
      <c r="A298" s="258"/>
      <c r="B298" s="259"/>
      <c r="C298" s="260"/>
      <c r="D298" s="145" t="s">
        <v>276</v>
      </c>
      <c r="E298" s="146" t="s">
        <v>251</v>
      </c>
      <c r="F298" s="314" t="s">
        <v>407</v>
      </c>
      <c r="G298" s="315"/>
      <c r="H298" s="315"/>
      <c r="I298" s="316"/>
      <c r="J298" s="231"/>
      <c r="K298" s="226">
        <v>21</v>
      </c>
      <c r="L298" s="226">
        <v>21</v>
      </c>
      <c r="M298" s="227"/>
      <c r="N298" s="1"/>
      <c r="O298" s="1"/>
      <c r="P298" s="1"/>
      <c r="Q298" s="13"/>
      <c r="R298" s="13"/>
      <c r="S298" s="13"/>
      <c r="T298" s="13"/>
      <c r="U298" s="13"/>
      <c r="V298" s="320" t="s">
        <v>411</v>
      </c>
      <c r="W298" s="321"/>
      <c r="X298" s="321"/>
      <c r="Y298" s="321"/>
      <c r="Z298" s="321"/>
      <c r="AA298" s="321" t="s">
        <v>413</v>
      </c>
      <c r="AB298" s="321"/>
      <c r="AC298" s="321"/>
      <c r="AD298" s="321"/>
      <c r="AE298" s="322"/>
      <c r="AF298" s="87"/>
      <c r="AG298" s="88"/>
      <c r="AI298" s="196"/>
      <c r="AJ298" s="202"/>
      <c r="AK298" s="202"/>
      <c r="AL298" s="201"/>
      <c r="BU298" s="54"/>
      <c r="BV298" s="57"/>
      <c r="BW298" s="57"/>
      <c r="BX298" s="57"/>
      <c r="BY298" s="57"/>
      <c r="BZ298" s="57"/>
      <c r="CA298" s="57"/>
      <c r="CB298" s="57"/>
    </row>
    <row r="299" spans="1:80" ht="9" customHeight="1" thickTop="1">
      <c r="A299" s="258"/>
      <c r="B299" s="259"/>
      <c r="C299" s="260"/>
      <c r="D299" s="147" t="s">
        <v>277</v>
      </c>
      <c r="E299" s="148" t="s">
        <v>386</v>
      </c>
      <c r="F299" s="317"/>
      <c r="G299" s="318"/>
      <c r="H299" s="318"/>
      <c r="I299" s="319"/>
      <c r="J299" s="55"/>
      <c r="K299" s="55"/>
      <c r="L299" s="55"/>
      <c r="M299" s="55"/>
      <c r="N299" s="13"/>
      <c r="O299" s="13"/>
      <c r="P299" s="13"/>
      <c r="Q299" s="13"/>
      <c r="R299" s="13"/>
      <c r="S299" s="13"/>
      <c r="T299" s="13"/>
      <c r="U299" s="13"/>
      <c r="V299" s="311" t="s">
        <v>412</v>
      </c>
      <c r="W299" s="312"/>
      <c r="X299" s="312"/>
      <c r="Y299" s="312"/>
      <c r="Z299" s="312"/>
      <c r="AA299" s="312" t="s">
        <v>413</v>
      </c>
      <c r="AB299" s="312"/>
      <c r="AC299" s="312"/>
      <c r="AD299" s="312"/>
      <c r="AE299" s="313"/>
      <c r="AF299" s="97"/>
      <c r="AG299" s="54"/>
      <c r="AI299" s="196"/>
      <c r="AJ299" s="202"/>
      <c r="AK299" s="202"/>
      <c r="AL299" s="201"/>
      <c r="BU299" s="54"/>
      <c r="BV299" s="57"/>
      <c r="BW299" s="57"/>
      <c r="BX299" s="57"/>
      <c r="BY299" s="57"/>
      <c r="BZ299" s="57"/>
      <c r="CA299" s="57"/>
      <c r="CB299" s="57"/>
    </row>
    <row r="300" spans="1:80" ht="9" customHeight="1">
      <c r="A300" s="258"/>
      <c r="B300" s="259"/>
      <c r="C300" s="260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S300" s="54"/>
      <c r="T300" s="54"/>
      <c r="U300" s="54"/>
      <c r="V300" s="54"/>
      <c r="W300" s="54"/>
      <c r="X300" s="54"/>
      <c r="Y300" s="54"/>
      <c r="Z300" s="54"/>
      <c r="AA300" s="59"/>
      <c r="AB300" s="59"/>
      <c r="AC300" s="59"/>
      <c r="AD300" s="59"/>
      <c r="AE300" s="59"/>
      <c r="AF300" s="113"/>
      <c r="AG300" s="113"/>
      <c r="AI300" s="196"/>
      <c r="AJ300" s="202"/>
      <c r="AK300" s="202"/>
      <c r="AL300" s="201"/>
      <c r="BU300" s="54"/>
      <c r="BV300" s="57"/>
      <c r="BW300" s="57"/>
      <c r="BX300" s="57"/>
      <c r="BY300" s="57"/>
      <c r="BZ300" s="57"/>
      <c r="CA300" s="57"/>
      <c r="CB300" s="57"/>
    </row>
    <row r="301" spans="1:80" ht="9" customHeight="1" thickBot="1">
      <c r="A301" s="258"/>
      <c r="B301" s="259"/>
      <c r="C301" s="260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I301" s="196"/>
      <c r="AJ301" s="202"/>
      <c r="AK301" s="202"/>
      <c r="AL301" s="201"/>
      <c r="BU301" s="54"/>
      <c r="BV301" s="57"/>
      <c r="BW301" s="57"/>
      <c r="BX301" s="57"/>
      <c r="BY301" s="57"/>
      <c r="BZ301" s="57"/>
      <c r="CA301" s="57"/>
      <c r="CB301" s="57"/>
    </row>
    <row r="302" spans="1:80" ht="9" customHeight="1">
      <c r="A302" s="258"/>
      <c r="B302" s="259"/>
      <c r="C302" s="260"/>
      <c r="D302" s="297" t="s">
        <v>46</v>
      </c>
      <c r="E302" s="298"/>
      <c r="F302" s="301" t="str">
        <f>D304</f>
        <v>安部正浩</v>
      </c>
      <c r="G302" s="302"/>
      <c r="H302" s="302"/>
      <c r="I302" s="303"/>
      <c r="J302" s="304" t="str">
        <f>D307</f>
        <v>三木大輔</v>
      </c>
      <c r="K302" s="302"/>
      <c r="L302" s="302"/>
      <c r="M302" s="303"/>
      <c r="N302" s="304" t="str">
        <f>D310</f>
        <v>三鍋政和</v>
      </c>
      <c r="O302" s="302"/>
      <c r="P302" s="302"/>
      <c r="Q302" s="303"/>
      <c r="R302" s="304" t="str">
        <f>D313</f>
        <v>神野叶</v>
      </c>
      <c r="S302" s="302"/>
      <c r="T302" s="302"/>
      <c r="U302" s="372"/>
      <c r="V302" s="282" t="s">
        <v>60</v>
      </c>
      <c r="W302" s="283"/>
      <c r="X302" s="283"/>
      <c r="Y302" s="284"/>
      <c r="Z302" s="54"/>
      <c r="AA302" s="287" t="s">
        <v>66</v>
      </c>
      <c r="AB302" s="289"/>
      <c r="AC302" s="287" t="s">
        <v>67</v>
      </c>
      <c r="AD302" s="288"/>
      <c r="AE302" s="289"/>
      <c r="AF302" s="368" t="s">
        <v>68</v>
      </c>
      <c r="AG302" s="369"/>
      <c r="AH302" s="370"/>
      <c r="AI302" s="196"/>
      <c r="AJ302" s="202"/>
      <c r="AK302" s="202"/>
      <c r="AL302" s="201"/>
      <c r="BU302" s="54"/>
      <c r="BV302" s="57"/>
      <c r="BW302" s="57"/>
      <c r="BX302" s="57"/>
      <c r="BY302" s="57"/>
      <c r="BZ302" s="57"/>
      <c r="CA302" s="57"/>
      <c r="CB302" s="57"/>
    </row>
    <row r="303" spans="1:80" ht="9" customHeight="1" thickBot="1">
      <c r="A303" s="258"/>
      <c r="B303" s="259"/>
      <c r="C303" s="260"/>
      <c r="D303" s="299"/>
      <c r="E303" s="300"/>
      <c r="F303" s="290" t="str">
        <f>D305</f>
        <v>岸剣史</v>
      </c>
      <c r="G303" s="291"/>
      <c r="H303" s="291"/>
      <c r="I303" s="292"/>
      <c r="J303" s="293" t="str">
        <f>D308</f>
        <v>増原満春</v>
      </c>
      <c r="K303" s="291"/>
      <c r="L303" s="291"/>
      <c r="M303" s="292"/>
      <c r="N303" s="293" t="str">
        <f>D311</f>
        <v>三鍋</v>
      </c>
      <c r="O303" s="291"/>
      <c r="P303" s="291"/>
      <c r="Q303" s="292"/>
      <c r="R303" s="293" t="str">
        <f>D314</f>
        <v>宮内天生</v>
      </c>
      <c r="S303" s="291"/>
      <c r="T303" s="291"/>
      <c r="U303" s="371"/>
      <c r="V303" s="294" t="s">
        <v>61</v>
      </c>
      <c r="W303" s="295"/>
      <c r="X303" s="295"/>
      <c r="Y303" s="296"/>
      <c r="Z303" s="54"/>
      <c r="AA303" s="62" t="s">
        <v>69</v>
      </c>
      <c r="AB303" s="63" t="s">
        <v>70</v>
      </c>
      <c r="AC303" s="62" t="s">
        <v>40</v>
      </c>
      <c r="AD303" s="63" t="s">
        <v>71</v>
      </c>
      <c r="AE303" s="64" t="s">
        <v>72</v>
      </c>
      <c r="AF303" s="63" t="s">
        <v>103</v>
      </c>
      <c r="AG303" s="63" t="s">
        <v>71</v>
      </c>
      <c r="AH303" s="64" t="s">
        <v>72</v>
      </c>
      <c r="AI303" s="196"/>
      <c r="AJ303" s="202"/>
      <c r="AK303" s="202"/>
      <c r="AL303" s="201"/>
      <c r="BU303" s="54"/>
      <c r="BV303" s="57"/>
      <c r="BW303" s="57"/>
      <c r="BX303" s="57"/>
      <c r="BY303" s="57"/>
      <c r="BZ303" s="57"/>
      <c r="CA303" s="57"/>
      <c r="CB303" s="57"/>
    </row>
    <row r="304" spans="1:80" ht="9" customHeight="1">
      <c r="A304" s="258"/>
      <c r="B304" s="259"/>
      <c r="C304" s="260"/>
      <c r="D304" s="2" t="s">
        <v>265</v>
      </c>
      <c r="E304" s="3" t="s">
        <v>222</v>
      </c>
      <c r="F304" s="361"/>
      <c r="G304" s="362"/>
      <c r="H304" s="362"/>
      <c r="I304" s="363"/>
      <c r="J304" s="157">
        <v>17</v>
      </c>
      <c r="K304" s="41" t="str">
        <f>IF(J304="","","-")</f>
        <v>-</v>
      </c>
      <c r="L304" s="164">
        <v>21</v>
      </c>
      <c r="M304" s="366" t="str">
        <f>IF(J304&lt;&gt;"",IF(J304&gt;L304,IF(J305&gt;L305,"○",IF(J306&gt;L306,"○","×")),IF(J305&gt;L305,IF(J306&gt;L306,"○","×"),"×")),"")</f>
        <v>×</v>
      </c>
      <c r="N304" s="157">
        <v>14</v>
      </c>
      <c r="O304" s="42" t="str">
        <f aca="true" t="shared" si="64" ref="O304:O309">IF(N304="","","-")</f>
        <v>-</v>
      </c>
      <c r="P304" s="167">
        <v>21</v>
      </c>
      <c r="Q304" s="366" t="str">
        <f>IF(N304&lt;&gt;"",IF(N304&gt;P304,IF(N305&gt;P305,"○",IF(N306&gt;P306,"○","×")),IF(N305&gt;P305,IF(N306&gt;P306,"○","×"),"×")),"")</f>
        <v>×</v>
      </c>
      <c r="R304" s="168">
        <v>9</v>
      </c>
      <c r="S304" s="42" t="str">
        <f aca="true" t="shared" si="65" ref="S304:S312">IF(R304="","","-")</f>
        <v>-</v>
      </c>
      <c r="T304" s="164">
        <v>21</v>
      </c>
      <c r="U304" s="367" t="str">
        <f>IF(R304&lt;&gt;"",IF(R304&gt;T304,IF(R305&gt;T305,"○",IF(R306&gt;T306,"○","×")),IF(R305&gt;T305,IF(R306&gt;T306,"○","×"),"×")),"")</f>
        <v>×</v>
      </c>
      <c r="V304" s="354" t="s">
        <v>404</v>
      </c>
      <c r="W304" s="355"/>
      <c r="X304" s="355"/>
      <c r="Y304" s="356"/>
      <c r="Z304" s="135"/>
      <c r="AA304" s="75"/>
      <c r="AB304" s="76"/>
      <c r="AC304" s="60"/>
      <c r="AD304" s="61"/>
      <c r="AE304" s="70"/>
      <c r="AF304" s="76"/>
      <c r="AG304" s="76"/>
      <c r="AH304" s="77"/>
      <c r="AI304" s="196"/>
      <c r="AJ304" s="202"/>
      <c r="AK304" s="202"/>
      <c r="AL304" s="201"/>
      <c r="BU304" s="54"/>
      <c r="BV304" s="57"/>
      <c r="BW304" s="57"/>
      <c r="BX304" s="57"/>
      <c r="BY304" s="57"/>
      <c r="BZ304" s="57"/>
      <c r="CA304" s="57"/>
      <c r="CB304" s="57"/>
    </row>
    <row r="305" spans="1:80" ht="9" customHeight="1">
      <c r="A305" s="258"/>
      <c r="B305" s="259"/>
      <c r="C305" s="260"/>
      <c r="D305" s="2" t="s">
        <v>266</v>
      </c>
      <c r="E305" s="3" t="s">
        <v>222</v>
      </c>
      <c r="F305" s="364"/>
      <c r="G305" s="341"/>
      <c r="H305" s="341"/>
      <c r="I305" s="348"/>
      <c r="J305" s="157">
        <v>13</v>
      </c>
      <c r="K305" s="41" t="str">
        <f>IF(J305="","","-")</f>
        <v>-</v>
      </c>
      <c r="L305" s="165">
        <v>21</v>
      </c>
      <c r="M305" s="358"/>
      <c r="N305" s="157">
        <v>19</v>
      </c>
      <c r="O305" s="41" t="str">
        <f t="shared" si="64"/>
        <v>-</v>
      </c>
      <c r="P305" s="164">
        <v>21</v>
      </c>
      <c r="Q305" s="358"/>
      <c r="R305" s="157">
        <v>9</v>
      </c>
      <c r="S305" s="41" t="str">
        <f t="shared" si="65"/>
        <v>-</v>
      </c>
      <c r="T305" s="164">
        <v>21</v>
      </c>
      <c r="U305" s="352"/>
      <c r="V305" s="331"/>
      <c r="W305" s="332"/>
      <c r="X305" s="332"/>
      <c r="Y305" s="333"/>
      <c r="Z305" s="135"/>
      <c r="AA305" s="75">
        <f>COUNTIF(F304:U306,"○")</f>
        <v>0</v>
      </c>
      <c r="AB305" s="76">
        <f>COUNTIF(F304:U306,"×")</f>
        <v>3</v>
      </c>
      <c r="AC305" s="72">
        <f>(IF((F304&gt;H304),1,0))+(IF((F305&gt;H305),1,0))+(IF((F306&gt;H306),1,0))+(IF((J304&gt;L304),1,0))+(IF((J305&gt;L305),1,0))+(IF((J306&gt;L306),1,0))+(IF((N304&gt;P304),1,0))+(IF((N305&gt;P305),1,0))+(IF((N306&gt;P306),1,0))+(IF((R304&gt;T304),1,0))+(IF((R305&gt;T305),1,0))+(IF((R306&gt;T306),1,0))</f>
        <v>0</v>
      </c>
      <c r="AD305" s="73">
        <f>(IF((F304&lt;H304),1,0))+(IF((F305&lt;H305),1,0))+(IF((F306&lt;H306),1,0))+(IF((J304&lt;L304),1,0))+(IF((J305&lt;L305),1,0))+(IF((J306&lt;L306),1,0))+(IF((N304&lt;P304),1,0))+(IF((N305&lt;P305),1,0))+(IF((N306&lt;P306),1,0))+(IF((R304&lt;T304),1,0))+(IF((R305&lt;T305),1,0))+(IF((R306&lt;T306),1,0))</f>
        <v>6</v>
      </c>
      <c r="AE305" s="74">
        <f>AC305-AD305</f>
        <v>-6</v>
      </c>
      <c r="AF305" s="76">
        <f>SUM(F304:F306,J304:J306,N304:N306,R304:R306)</f>
        <v>81</v>
      </c>
      <c r="AG305" s="76">
        <f>SUM(H304:H306,L304:L306,P304:P306,T304:T306)</f>
        <v>126</v>
      </c>
      <c r="AH305" s="77">
        <f>AF305-AG305</f>
        <v>-45</v>
      </c>
      <c r="AI305" s="196"/>
      <c r="AJ305" s="202"/>
      <c r="AK305" s="202"/>
      <c r="AL305" s="201"/>
      <c r="BU305" s="54"/>
      <c r="BV305" s="57"/>
      <c r="BW305" s="57"/>
      <c r="BX305" s="57"/>
      <c r="BY305" s="57"/>
      <c r="BZ305" s="57"/>
      <c r="CA305" s="57"/>
      <c r="CB305" s="57"/>
    </row>
    <row r="306" spans="1:80" ht="9" customHeight="1">
      <c r="A306" s="258"/>
      <c r="B306" s="259"/>
      <c r="C306" s="260"/>
      <c r="D306" s="7"/>
      <c r="E306" s="8"/>
      <c r="F306" s="365"/>
      <c r="G306" s="350"/>
      <c r="H306" s="350"/>
      <c r="I306" s="351"/>
      <c r="J306" s="159"/>
      <c r="K306" s="41">
        <f>IF(J306="","","-")</f>
      </c>
      <c r="L306" s="166"/>
      <c r="M306" s="359"/>
      <c r="N306" s="159"/>
      <c r="O306" s="43">
        <f t="shared" si="64"/>
      </c>
      <c r="P306" s="166"/>
      <c r="Q306" s="358"/>
      <c r="R306" s="159"/>
      <c r="S306" s="43">
        <f t="shared" si="65"/>
      </c>
      <c r="T306" s="166"/>
      <c r="U306" s="352"/>
      <c r="V306" s="35">
        <f>AA305</f>
        <v>0</v>
      </c>
      <c r="W306" s="36" t="s">
        <v>102</v>
      </c>
      <c r="X306" s="36">
        <f>AB305</f>
        <v>3</v>
      </c>
      <c r="Y306" s="37" t="s">
        <v>70</v>
      </c>
      <c r="Z306" s="135"/>
      <c r="AA306" s="75"/>
      <c r="AB306" s="76"/>
      <c r="AC306" s="75"/>
      <c r="AD306" s="76"/>
      <c r="AE306" s="77"/>
      <c r="AF306" s="76"/>
      <c r="AG306" s="76"/>
      <c r="AH306" s="77"/>
      <c r="AI306" s="196"/>
      <c r="AJ306" s="202"/>
      <c r="AK306" s="202"/>
      <c r="AL306" s="201"/>
      <c r="BU306" s="54"/>
      <c r="BV306" s="57"/>
      <c r="BW306" s="57"/>
      <c r="BX306" s="57"/>
      <c r="BY306" s="57"/>
      <c r="BZ306" s="57"/>
      <c r="CA306" s="57"/>
      <c r="CB306" s="57"/>
    </row>
    <row r="307" spans="1:80" ht="9" customHeight="1">
      <c r="A307" s="258"/>
      <c r="B307" s="259"/>
      <c r="C307" s="260"/>
      <c r="D307" s="2" t="s">
        <v>267</v>
      </c>
      <c r="E307" s="11" t="s">
        <v>250</v>
      </c>
      <c r="F307" s="44">
        <f>IF(L304="","",L304)</f>
        <v>21</v>
      </c>
      <c r="G307" s="41" t="str">
        <f aca="true" t="shared" si="66" ref="G307:G315">IF(F307="","","-")</f>
        <v>-</v>
      </c>
      <c r="H307" s="45">
        <f>IF(J304="","",J304)</f>
        <v>17</v>
      </c>
      <c r="I307" s="334" t="str">
        <f>IF(M304="","",IF(M304="○","×",IF(M304="×","○")))</f>
        <v>○</v>
      </c>
      <c r="J307" s="337"/>
      <c r="K307" s="338"/>
      <c r="L307" s="338"/>
      <c r="M307" s="347"/>
      <c r="N307" s="157">
        <v>21</v>
      </c>
      <c r="O307" s="41" t="str">
        <f t="shared" si="64"/>
        <v>-</v>
      </c>
      <c r="P307" s="164">
        <v>15</v>
      </c>
      <c r="Q307" s="357" t="str">
        <f>IF(N307&lt;&gt;"",IF(N307&gt;P307,IF(N308&gt;P308,"○",IF(N309&gt;P309,"○","×")),IF(N308&gt;P308,IF(N309&gt;P309,"○","×"),"×")),"")</f>
        <v>○</v>
      </c>
      <c r="R307" s="157">
        <v>10</v>
      </c>
      <c r="S307" s="41" t="str">
        <f t="shared" si="65"/>
        <v>-</v>
      </c>
      <c r="T307" s="164">
        <v>21</v>
      </c>
      <c r="U307" s="360" t="str">
        <f>IF(R307&lt;&gt;"",IF(R307&gt;T307,IF(R308&gt;T308,"○",IF(R309&gt;T309,"○","×")),IF(R308&gt;T308,IF(R309&gt;T309,"○","×"),"×")),"")</f>
        <v>×</v>
      </c>
      <c r="V307" s="328" t="s">
        <v>145</v>
      </c>
      <c r="W307" s="329"/>
      <c r="X307" s="329"/>
      <c r="Y307" s="330"/>
      <c r="Z307" s="135"/>
      <c r="AA307" s="60"/>
      <c r="AB307" s="61"/>
      <c r="AC307" s="60"/>
      <c r="AD307" s="61"/>
      <c r="AE307" s="70"/>
      <c r="AF307" s="61"/>
      <c r="AG307" s="61"/>
      <c r="AH307" s="70"/>
      <c r="AI307" s="196"/>
      <c r="AJ307" s="202"/>
      <c r="AK307" s="202"/>
      <c r="AL307" s="201"/>
      <c r="BU307" s="54"/>
      <c r="BV307" s="57"/>
      <c r="BW307" s="57"/>
      <c r="BX307" s="57"/>
      <c r="BY307" s="57"/>
      <c r="BZ307" s="57"/>
      <c r="CA307" s="57"/>
      <c r="CB307" s="57"/>
    </row>
    <row r="308" spans="1:80" ht="9" customHeight="1">
      <c r="A308" s="258"/>
      <c r="B308" s="259"/>
      <c r="C308" s="260"/>
      <c r="D308" s="2" t="s">
        <v>268</v>
      </c>
      <c r="E308" s="3" t="s">
        <v>250</v>
      </c>
      <c r="F308" s="44">
        <f>IF(L305="","",L305)</f>
        <v>21</v>
      </c>
      <c r="G308" s="41" t="str">
        <f t="shared" si="66"/>
        <v>-</v>
      </c>
      <c r="H308" s="45">
        <f>IF(J305="","",J305)</f>
        <v>13</v>
      </c>
      <c r="I308" s="335" t="str">
        <f>IF(K305="","",K305)</f>
        <v>-</v>
      </c>
      <c r="J308" s="340"/>
      <c r="K308" s="341"/>
      <c r="L308" s="341"/>
      <c r="M308" s="348"/>
      <c r="N308" s="157">
        <v>21</v>
      </c>
      <c r="O308" s="41" t="str">
        <f t="shared" si="64"/>
        <v>-</v>
      </c>
      <c r="P308" s="164">
        <v>19</v>
      </c>
      <c r="Q308" s="358"/>
      <c r="R308" s="157">
        <v>12</v>
      </c>
      <c r="S308" s="41" t="str">
        <f t="shared" si="65"/>
        <v>-</v>
      </c>
      <c r="T308" s="164">
        <v>21</v>
      </c>
      <c r="U308" s="352"/>
      <c r="V308" s="331"/>
      <c r="W308" s="332"/>
      <c r="X308" s="332"/>
      <c r="Y308" s="333"/>
      <c r="Z308" s="135"/>
      <c r="AA308" s="75">
        <f>COUNTIF(F307:U309,"○")</f>
        <v>2</v>
      </c>
      <c r="AB308" s="76">
        <f>COUNTIF(F307:U309,"×")</f>
        <v>1</v>
      </c>
      <c r="AC308" s="72">
        <f>(IF((F307&gt;H307),1,0))+(IF((F308&gt;H308),1,0))+(IF((F309&gt;H309),1,0))+(IF((J307&gt;L307),1,0))+(IF((J308&gt;L308),1,0))+(IF((J309&gt;L309),1,0))+(IF((N307&gt;P307),1,0))+(IF((N308&gt;P308),1,0))+(IF((N309&gt;P309),1,0))+(IF((R307&gt;T307),1,0))+(IF((R308&gt;T308),1,0))+(IF((R309&gt;T309),1,0))</f>
        <v>4</v>
      </c>
      <c r="AD308" s="73">
        <f>(IF((F307&lt;H307),1,0))+(IF((F308&lt;H308),1,0))+(IF((F309&lt;H309),1,0))+(IF((J307&lt;L307),1,0))+(IF((J308&lt;L308),1,0))+(IF((J309&lt;L309),1,0))+(IF((N307&lt;P307),1,0))+(IF((N308&lt;P308),1,0))+(IF((N309&lt;P309),1,0))+(IF((R307&lt;T307),1,0))+(IF((R308&lt;T308),1,0))+(IF((R309&lt;T309),1,0))</f>
        <v>2</v>
      </c>
      <c r="AE308" s="74">
        <f>AC308-AD308</f>
        <v>2</v>
      </c>
      <c r="AF308" s="76">
        <f>SUM(F307:F309,J307:J309,N307:N309,R307:R309)</f>
        <v>106</v>
      </c>
      <c r="AG308" s="76">
        <f>SUM(H307:H309,L307:L309,P307:P309,T307:T309)</f>
        <v>106</v>
      </c>
      <c r="AH308" s="77">
        <f>AF308-AG308</f>
        <v>0</v>
      </c>
      <c r="AI308" s="196"/>
      <c r="AJ308" s="202"/>
      <c r="AK308" s="202"/>
      <c r="AL308" s="201"/>
      <c r="BU308" s="54"/>
      <c r="BV308" s="57"/>
      <c r="BW308" s="57"/>
      <c r="BX308" s="57"/>
      <c r="BY308" s="57"/>
      <c r="BZ308" s="57"/>
      <c r="CA308" s="57"/>
      <c r="CB308" s="57"/>
    </row>
    <row r="309" spans="1:80" ht="9" customHeight="1">
      <c r="A309" s="258"/>
      <c r="B309" s="259"/>
      <c r="C309" s="260"/>
      <c r="D309" s="7"/>
      <c r="E309" s="17"/>
      <c r="F309" s="47">
        <f>IF(L306="","",L306)</f>
      </c>
      <c r="G309" s="41">
        <f t="shared" si="66"/>
      </c>
      <c r="H309" s="48">
        <f>IF(J306="","",J306)</f>
      </c>
      <c r="I309" s="346">
        <f>IF(K306="","",K306)</f>
      </c>
      <c r="J309" s="349"/>
      <c r="K309" s="350"/>
      <c r="L309" s="350"/>
      <c r="M309" s="351"/>
      <c r="N309" s="159"/>
      <c r="O309" s="41">
        <f t="shared" si="64"/>
      </c>
      <c r="P309" s="166"/>
      <c r="Q309" s="359"/>
      <c r="R309" s="159"/>
      <c r="S309" s="43">
        <f t="shared" si="65"/>
      </c>
      <c r="T309" s="166"/>
      <c r="U309" s="353"/>
      <c r="V309" s="35">
        <f>AA308</f>
        <v>2</v>
      </c>
      <c r="W309" s="36" t="s">
        <v>102</v>
      </c>
      <c r="X309" s="36">
        <f>AB308</f>
        <v>1</v>
      </c>
      <c r="Y309" s="37" t="s">
        <v>70</v>
      </c>
      <c r="Z309" s="135"/>
      <c r="AA309" s="83"/>
      <c r="AB309" s="84"/>
      <c r="AC309" s="83"/>
      <c r="AD309" s="84"/>
      <c r="AE309" s="85"/>
      <c r="AF309" s="84"/>
      <c r="AG309" s="84"/>
      <c r="AH309" s="85"/>
      <c r="AI309" s="196"/>
      <c r="AJ309" s="202"/>
      <c r="AK309" s="202"/>
      <c r="AL309" s="201"/>
      <c r="BU309" s="54"/>
      <c r="BV309" s="57"/>
      <c r="BW309" s="57"/>
      <c r="BX309" s="57"/>
      <c r="BY309" s="57"/>
      <c r="BZ309" s="57"/>
      <c r="CA309" s="57"/>
      <c r="CB309" s="57"/>
    </row>
    <row r="310" spans="1:80" ht="9" customHeight="1">
      <c r="A310" s="258"/>
      <c r="B310" s="259"/>
      <c r="C310" s="260"/>
      <c r="D310" s="15" t="s">
        <v>269</v>
      </c>
      <c r="E310" s="251" t="s">
        <v>212</v>
      </c>
      <c r="F310" s="44">
        <f>IF(P304="","",P304)</f>
        <v>21</v>
      </c>
      <c r="G310" s="46" t="str">
        <f t="shared" si="66"/>
        <v>-</v>
      </c>
      <c r="H310" s="45">
        <f>IF(N304="","",N304)</f>
        <v>14</v>
      </c>
      <c r="I310" s="334" t="str">
        <f>IF(Q304="","",IF(Q304="○","×",IF(Q304="×","○")))</f>
        <v>○</v>
      </c>
      <c r="J310" s="4">
        <f>IF(P307="","",P307)</f>
        <v>15</v>
      </c>
      <c r="K310" s="41" t="str">
        <f aca="true" t="shared" si="67" ref="K310:K315">IF(J310="","","-")</f>
        <v>-</v>
      </c>
      <c r="L310" s="45">
        <f>IF(N307="","",N307)</f>
        <v>21</v>
      </c>
      <c r="M310" s="334" t="str">
        <f>IF(Q307="","",IF(Q307="○","×",IF(Q307="×","○")))</f>
        <v>×</v>
      </c>
      <c r="N310" s="337"/>
      <c r="O310" s="338"/>
      <c r="P310" s="338"/>
      <c r="Q310" s="347"/>
      <c r="R310" s="157">
        <v>19</v>
      </c>
      <c r="S310" s="41" t="str">
        <f t="shared" si="65"/>
        <v>-</v>
      </c>
      <c r="T310" s="164">
        <v>21</v>
      </c>
      <c r="U310" s="352" t="str">
        <f>IF(R310&lt;&gt;"",IF(R310&gt;T310,IF(R311&gt;T311,"○",IF(R312&gt;T312,"○","×")),IF(R311&gt;T311,IF(R312&gt;T312,"○","×"),"×")),"")</f>
        <v>×</v>
      </c>
      <c r="V310" s="328" t="s">
        <v>144</v>
      </c>
      <c r="W310" s="329"/>
      <c r="X310" s="329"/>
      <c r="Y310" s="330"/>
      <c r="Z310" s="135"/>
      <c r="AA310" s="75"/>
      <c r="AB310" s="76"/>
      <c r="AC310" s="75"/>
      <c r="AD310" s="76"/>
      <c r="AE310" s="77"/>
      <c r="AF310" s="76"/>
      <c r="AG310" s="76"/>
      <c r="AH310" s="77"/>
      <c r="AI310" s="196"/>
      <c r="AJ310" s="202"/>
      <c r="AK310" s="202"/>
      <c r="AL310" s="201"/>
      <c r="BU310" s="54"/>
      <c r="BV310" s="57"/>
      <c r="BW310" s="57"/>
      <c r="BX310" s="57"/>
      <c r="BY310" s="57"/>
      <c r="BZ310" s="57"/>
      <c r="CA310" s="57"/>
      <c r="CB310" s="57"/>
    </row>
    <row r="311" spans="1:80" ht="9" customHeight="1">
      <c r="A311" s="258"/>
      <c r="B311" s="259"/>
      <c r="C311" s="260"/>
      <c r="D311" s="15" t="s">
        <v>403</v>
      </c>
      <c r="E311" s="245"/>
      <c r="F311" s="44">
        <f>IF(P305="","",P305)</f>
        <v>21</v>
      </c>
      <c r="G311" s="41" t="str">
        <f t="shared" si="66"/>
        <v>-</v>
      </c>
      <c r="H311" s="45">
        <f>IF(N305="","",N305)</f>
        <v>19</v>
      </c>
      <c r="I311" s="335">
        <f>IF(K308="","",K308)</f>
      </c>
      <c r="J311" s="4">
        <f>IF(P308="","",P308)</f>
        <v>19</v>
      </c>
      <c r="K311" s="41" t="str">
        <f t="shared" si="67"/>
        <v>-</v>
      </c>
      <c r="L311" s="45">
        <f>IF(N308="","",N308)</f>
        <v>21</v>
      </c>
      <c r="M311" s="335" t="str">
        <f>IF(O308="","",O308)</f>
        <v>-</v>
      </c>
      <c r="N311" s="340"/>
      <c r="O311" s="341"/>
      <c r="P311" s="341"/>
      <c r="Q311" s="348"/>
      <c r="R311" s="157">
        <v>17</v>
      </c>
      <c r="S311" s="41" t="str">
        <f t="shared" si="65"/>
        <v>-</v>
      </c>
      <c r="T311" s="164">
        <v>21</v>
      </c>
      <c r="U311" s="352"/>
      <c r="V311" s="331"/>
      <c r="W311" s="332"/>
      <c r="X311" s="332"/>
      <c r="Y311" s="333"/>
      <c r="Z311" s="135"/>
      <c r="AA311" s="75">
        <f>COUNTIF(F310:U312,"○")</f>
        <v>1</v>
      </c>
      <c r="AB311" s="76">
        <f>COUNTIF(F310:U312,"×")</f>
        <v>2</v>
      </c>
      <c r="AC311" s="72">
        <f>(IF((F310&gt;H310),1,0))+(IF((F311&gt;H311),1,0))+(IF((F312&gt;H312),1,0))+(IF((J310&gt;L310),1,0))+(IF((J311&gt;L311),1,0))+(IF((J312&gt;L312),1,0))+(IF((N310&gt;P310),1,0))+(IF((N311&gt;P311),1,0))+(IF((N312&gt;P312),1,0))+(IF((R310&gt;T310),1,0))+(IF((R311&gt;T311),1,0))+(IF((R312&gt;T312),1,0))</f>
        <v>2</v>
      </c>
      <c r="AD311" s="73">
        <f>(IF((F310&lt;H310),1,0))+(IF((F311&lt;H311),1,0))+(IF((F312&lt;H312),1,0))+(IF((J310&lt;L310),1,0))+(IF((J311&lt;L311),1,0))+(IF((J312&lt;L312),1,0))+(IF((N310&lt;P310),1,0))+(IF((N311&lt;P311),1,0))+(IF((N312&lt;P312),1,0))+(IF((R310&lt;T310),1,0))+(IF((R311&lt;T311),1,0))+(IF((R312&lt;T312),1,0))</f>
        <v>4</v>
      </c>
      <c r="AE311" s="74">
        <f>AC311-AD311</f>
        <v>-2</v>
      </c>
      <c r="AF311" s="76">
        <f>SUM(F310:F312,J310:J312,N310:N312,R310:R312)</f>
        <v>112</v>
      </c>
      <c r="AG311" s="76">
        <f>SUM(H310:H312,L310:L312,P310:P312,T310:T312)</f>
        <v>117</v>
      </c>
      <c r="AH311" s="77">
        <f>AF311-AG311</f>
        <v>-5</v>
      </c>
      <c r="AI311" s="196"/>
      <c r="AJ311" s="202"/>
      <c r="AK311" s="202"/>
      <c r="AL311" s="201"/>
      <c r="BU311" s="54"/>
      <c r="BV311" s="57"/>
      <c r="BW311" s="57"/>
      <c r="BX311" s="57"/>
      <c r="BY311" s="57"/>
      <c r="BZ311" s="57"/>
      <c r="CA311" s="57"/>
      <c r="CB311" s="57"/>
    </row>
    <row r="312" spans="1:80" ht="9" customHeight="1">
      <c r="A312" s="258"/>
      <c r="B312" s="259"/>
      <c r="C312" s="260"/>
      <c r="D312" s="7"/>
      <c r="E312" s="242"/>
      <c r="F312" s="47">
        <f>IF(P306="","",P306)</f>
      </c>
      <c r="G312" s="43">
        <f t="shared" si="66"/>
      </c>
      <c r="H312" s="48">
        <f>IF(N306="","",N306)</f>
      </c>
      <c r="I312" s="346">
        <f>IF(K309="","",K309)</f>
      </c>
      <c r="J312" s="9">
        <f>IF(P309="","",P309)</f>
      </c>
      <c r="K312" s="41">
        <f t="shared" si="67"/>
      </c>
      <c r="L312" s="48">
        <f>IF(N309="","",N309)</f>
      </c>
      <c r="M312" s="346">
        <f>IF(O309="","",O309)</f>
      </c>
      <c r="N312" s="349"/>
      <c r="O312" s="350"/>
      <c r="P312" s="350"/>
      <c r="Q312" s="351"/>
      <c r="R312" s="159"/>
      <c r="S312" s="41">
        <f t="shared" si="65"/>
      </c>
      <c r="T312" s="166"/>
      <c r="U312" s="353"/>
      <c r="V312" s="35">
        <f>AA311</f>
        <v>1</v>
      </c>
      <c r="W312" s="36" t="s">
        <v>102</v>
      </c>
      <c r="X312" s="36">
        <f>AB311</f>
        <v>2</v>
      </c>
      <c r="Y312" s="37" t="s">
        <v>70</v>
      </c>
      <c r="Z312" s="135"/>
      <c r="AA312" s="75"/>
      <c r="AB312" s="76"/>
      <c r="AC312" s="75"/>
      <c r="AD312" s="76"/>
      <c r="AE312" s="77"/>
      <c r="AF312" s="76"/>
      <c r="AG312" s="76"/>
      <c r="AH312" s="77"/>
      <c r="AI312" s="196"/>
      <c r="AJ312" s="202"/>
      <c r="AK312" s="202"/>
      <c r="AL312" s="201"/>
      <c r="BU312" s="54"/>
      <c r="BV312" s="57"/>
      <c r="BW312" s="57"/>
      <c r="BX312" s="57"/>
      <c r="BY312" s="57"/>
      <c r="BZ312" s="57"/>
      <c r="CA312" s="57"/>
      <c r="CB312" s="57"/>
    </row>
    <row r="313" spans="1:80" ht="9" customHeight="1">
      <c r="A313" s="258"/>
      <c r="B313" s="259"/>
      <c r="C313" s="260"/>
      <c r="D313" s="20" t="s">
        <v>270</v>
      </c>
      <c r="E313" s="11" t="s">
        <v>219</v>
      </c>
      <c r="F313" s="44">
        <f>IF(T304="","",T304)</f>
        <v>21</v>
      </c>
      <c r="G313" s="41" t="str">
        <f t="shared" si="66"/>
        <v>-</v>
      </c>
      <c r="H313" s="45">
        <f>IF(R304="","",R304)</f>
        <v>9</v>
      </c>
      <c r="I313" s="334" t="str">
        <f>IF(U304="","",IF(U304="○","×",IF(U304="×","○")))</f>
        <v>○</v>
      </c>
      <c r="J313" s="4">
        <f>IF(T307="","",T307)</f>
        <v>21</v>
      </c>
      <c r="K313" s="46" t="str">
        <f t="shared" si="67"/>
        <v>-</v>
      </c>
      <c r="L313" s="45">
        <f>IF(R307="","",R307)</f>
        <v>10</v>
      </c>
      <c r="M313" s="334" t="str">
        <f>IF(U307="","",IF(U307="○","×",IF(U307="×","○")))</f>
        <v>○</v>
      </c>
      <c r="N313" s="30">
        <f>IF(T310="","",T310)</f>
        <v>21</v>
      </c>
      <c r="O313" s="41" t="str">
        <f>IF(N313="","","-")</f>
        <v>-</v>
      </c>
      <c r="P313" s="49">
        <f>IF(R310="","",R310)</f>
        <v>19</v>
      </c>
      <c r="Q313" s="334" t="str">
        <f>IF(U310="","",IF(U310="○","×",IF(U310="×","○")))</f>
        <v>○</v>
      </c>
      <c r="R313" s="337"/>
      <c r="S313" s="338"/>
      <c r="T313" s="338"/>
      <c r="U313" s="339"/>
      <c r="V313" s="328" t="s">
        <v>146</v>
      </c>
      <c r="W313" s="329"/>
      <c r="X313" s="329"/>
      <c r="Y313" s="330"/>
      <c r="Z313" s="135"/>
      <c r="AA313" s="60"/>
      <c r="AB313" s="61"/>
      <c r="AC313" s="60"/>
      <c r="AD313" s="61"/>
      <c r="AE313" s="70"/>
      <c r="AF313" s="61"/>
      <c r="AG313" s="61"/>
      <c r="AH313" s="70"/>
      <c r="AI313" s="196"/>
      <c r="AJ313" s="202"/>
      <c r="AK313" s="202"/>
      <c r="AL313" s="201"/>
      <c r="BU313" s="54"/>
      <c r="BV313" s="57"/>
      <c r="BW313" s="57"/>
      <c r="BX313" s="57"/>
      <c r="BY313" s="57"/>
      <c r="BZ313" s="57"/>
      <c r="CA313" s="57"/>
      <c r="CB313" s="57"/>
    </row>
    <row r="314" spans="1:80" ht="9" customHeight="1">
      <c r="A314" s="258"/>
      <c r="B314" s="259"/>
      <c r="C314" s="260"/>
      <c r="D314" s="15" t="s">
        <v>271</v>
      </c>
      <c r="E314" s="3" t="s">
        <v>219</v>
      </c>
      <c r="F314" s="44">
        <f>IF(T305="","",T305)</f>
        <v>21</v>
      </c>
      <c r="G314" s="41" t="str">
        <f t="shared" si="66"/>
        <v>-</v>
      </c>
      <c r="H314" s="45">
        <f>IF(R305="","",R305)</f>
        <v>9</v>
      </c>
      <c r="I314" s="335" t="str">
        <f>IF(K311="","",K311)</f>
        <v>-</v>
      </c>
      <c r="J314" s="4">
        <f>IF(T308="","",T308)</f>
        <v>21</v>
      </c>
      <c r="K314" s="41" t="str">
        <f t="shared" si="67"/>
        <v>-</v>
      </c>
      <c r="L314" s="45">
        <f>IF(R308="","",R308)</f>
        <v>12</v>
      </c>
      <c r="M314" s="335">
        <f>IF(O311="","",O311)</f>
      </c>
      <c r="N314" s="4">
        <f>IF(T311="","",T311)</f>
        <v>21</v>
      </c>
      <c r="O314" s="41" t="str">
        <f>IF(N314="","","-")</f>
        <v>-</v>
      </c>
      <c r="P314" s="45">
        <f>IF(R311="","",R311)</f>
        <v>17</v>
      </c>
      <c r="Q314" s="335" t="str">
        <f>IF(S311="","",S311)</f>
        <v>-</v>
      </c>
      <c r="R314" s="340"/>
      <c r="S314" s="341"/>
      <c r="T314" s="341"/>
      <c r="U314" s="342"/>
      <c r="V314" s="331"/>
      <c r="W314" s="332"/>
      <c r="X314" s="332"/>
      <c r="Y314" s="333"/>
      <c r="Z314" s="135"/>
      <c r="AA314" s="75">
        <f>COUNTIF(F313:U315,"○")</f>
        <v>3</v>
      </c>
      <c r="AB314" s="76">
        <f>COUNTIF(F313:U315,"×")</f>
        <v>0</v>
      </c>
      <c r="AC314" s="72">
        <f>(IF((F313&gt;H313),1,0))+(IF((F314&gt;H314),1,0))+(IF((F315&gt;H315),1,0))+(IF((J313&gt;L313),1,0))+(IF((J314&gt;L314),1,0))+(IF((J315&gt;L315),1,0))+(IF((N313&gt;P313),1,0))+(IF((N314&gt;P314),1,0))+(IF((N315&gt;P315),1,0))+(IF((R313&gt;T313),1,0))+(IF((R314&gt;T314),1,0))+(IF((R315&gt;T315),1,0))</f>
        <v>6</v>
      </c>
      <c r="AD314" s="73">
        <f>(IF((F313&lt;H313),1,0))+(IF((F314&lt;H314),1,0))+(IF((F315&lt;H315),1,0))+(IF((J313&lt;L313),1,0))+(IF((J314&lt;L314),1,0))+(IF((J315&lt;L315),1,0))+(IF((N313&lt;P313),1,0))+(IF((N314&lt;P314),1,0))+(IF((N315&lt;P315),1,0))+(IF((R313&lt;T313),1,0))+(IF((R314&lt;T314),1,0))+(IF((R315&lt;T315),1,0))</f>
        <v>0</v>
      </c>
      <c r="AE314" s="74">
        <f>AC314-AD314</f>
        <v>6</v>
      </c>
      <c r="AF314" s="76">
        <f>SUM(F313:F315,J313:J315,N313:N315,R313:R315)</f>
        <v>126</v>
      </c>
      <c r="AG314" s="76">
        <f>SUM(H313:H315,L313:L315,P313:P315,T313:T315)</f>
        <v>76</v>
      </c>
      <c r="AH314" s="77">
        <f>AF314-AG314</f>
        <v>50</v>
      </c>
      <c r="AI314" s="196"/>
      <c r="AJ314" s="202"/>
      <c r="AK314" s="202"/>
      <c r="AL314" s="201"/>
      <c r="BU314" s="54"/>
      <c r="BV314" s="57"/>
      <c r="BW314" s="57"/>
      <c r="BX314" s="57"/>
      <c r="BY314" s="57"/>
      <c r="BZ314" s="57"/>
      <c r="CA314" s="57"/>
      <c r="CB314" s="57"/>
    </row>
    <row r="315" spans="1:80" ht="9" customHeight="1" thickBot="1">
      <c r="A315" s="258"/>
      <c r="B315" s="259"/>
      <c r="C315" s="260"/>
      <c r="D315" s="23"/>
      <c r="E315" s="24"/>
      <c r="F315" s="50">
        <f>IF(T306="","",T306)</f>
      </c>
      <c r="G315" s="51">
        <f t="shared" si="66"/>
      </c>
      <c r="H315" s="52">
        <f>IF(R306="","",R306)</f>
      </c>
      <c r="I315" s="336">
        <f>IF(K312="","",K312)</f>
      </c>
      <c r="J315" s="53">
        <f>IF(T309="","",T309)</f>
      </c>
      <c r="K315" s="51">
        <f t="shared" si="67"/>
      </c>
      <c r="L315" s="52">
        <f>IF(R309="","",R309)</f>
      </c>
      <c r="M315" s="336">
        <f>IF(O312="","",O312)</f>
      </c>
      <c r="N315" s="53">
        <f>IF(T312="","",T312)</f>
      </c>
      <c r="O315" s="51">
        <f>IF(N315="","","-")</f>
      </c>
      <c r="P315" s="52">
        <f>IF(R312="","",R312)</f>
      </c>
      <c r="Q315" s="336">
        <f>IF(S312="","",S312)</f>
      </c>
      <c r="R315" s="343"/>
      <c r="S315" s="344"/>
      <c r="T315" s="344"/>
      <c r="U315" s="345"/>
      <c r="V315" s="38">
        <f>AA314</f>
        <v>3</v>
      </c>
      <c r="W315" s="39" t="s">
        <v>102</v>
      </c>
      <c r="X315" s="39">
        <f>AB314</f>
        <v>0</v>
      </c>
      <c r="Y315" s="40" t="s">
        <v>70</v>
      </c>
      <c r="Z315" s="135"/>
      <c r="AA315" s="83"/>
      <c r="AB315" s="84"/>
      <c r="AC315" s="83"/>
      <c r="AD315" s="84"/>
      <c r="AE315" s="85"/>
      <c r="AF315" s="84"/>
      <c r="AG315" s="84"/>
      <c r="AH315" s="85"/>
      <c r="AI315" s="196"/>
      <c r="AJ315" s="202"/>
      <c r="AK315" s="202"/>
      <c r="AL315" s="201"/>
      <c r="BU315" s="54"/>
      <c r="BV315" s="57"/>
      <c r="BW315" s="57"/>
      <c r="BX315" s="57"/>
      <c r="BY315" s="57"/>
      <c r="BZ315" s="57"/>
      <c r="CA315" s="57"/>
      <c r="CB315" s="57"/>
    </row>
    <row r="316" spans="1:80" ht="9" customHeight="1" thickBot="1">
      <c r="A316" s="258"/>
      <c r="B316" s="259"/>
      <c r="C316" s="260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I316" s="196"/>
      <c r="AJ316" s="202"/>
      <c r="AK316" s="202"/>
      <c r="AL316" s="201"/>
      <c r="BU316" s="54"/>
      <c r="BV316" s="57"/>
      <c r="BW316" s="57"/>
      <c r="BX316" s="57"/>
      <c r="BY316" s="57"/>
      <c r="BZ316" s="57"/>
      <c r="CA316" s="57"/>
      <c r="CB316" s="57"/>
    </row>
    <row r="317" spans="1:80" ht="9" customHeight="1">
      <c r="A317" s="258"/>
      <c r="B317" s="259"/>
      <c r="C317" s="260"/>
      <c r="D317" s="297" t="s">
        <v>47</v>
      </c>
      <c r="E317" s="298"/>
      <c r="F317" s="301" t="str">
        <f>D319</f>
        <v>鈴木秀也</v>
      </c>
      <c r="G317" s="302"/>
      <c r="H317" s="302"/>
      <c r="I317" s="303"/>
      <c r="J317" s="304" t="str">
        <f>D322</f>
        <v>宮内一希</v>
      </c>
      <c r="K317" s="302"/>
      <c r="L317" s="302"/>
      <c r="M317" s="303"/>
      <c r="N317" s="304" t="str">
        <f>D325</f>
        <v>東村菜保子</v>
      </c>
      <c r="O317" s="302"/>
      <c r="P317" s="302"/>
      <c r="Q317" s="303"/>
      <c r="R317" s="304" t="str">
        <f>D328</f>
        <v>林力也</v>
      </c>
      <c r="S317" s="302"/>
      <c r="T317" s="302"/>
      <c r="U317" s="372"/>
      <c r="V317" s="282" t="s">
        <v>60</v>
      </c>
      <c r="W317" s="283"/>
      <c r="X317" s="283"/>
      <c r="Y317" s="284"/>
      <c r="Z317" s="54"/>
      <c r="AA317" s="287" t="s">
        <v>66</v>
      </c>
      <c r="AB317" s="289"/>
      <c r="AC317" s="287" t="s">
        <v>67</v>
      </c>
      <c r="AD317" s="288"/>
      <c r="AE317" s="289"/>
      <c r="AF317" s="368" t="s">
        <v>68</v>
      </c>
      <c r="AG317" s="369"/>
      <c r="AH317" s="370"/>
      <c r="AI317" s="196"/>
      <c r="AJ317" s="202"/>
      <c r="AK317" s="202"/>
      <c r="BU317" s="54"/>
      <c r="BV317" s="57"/>
      <c r="BW317" s="57"/>
      <c r="BX317" s="57"/>
      <c r="BY317" s="57"/>
      <c r="BZ317" s="57"/>
      <c r="CA317" s="57"/>
      <c r="CB317" s="57"/>
    </row>
    <row r="318" spans="1:80" ht="9" customHeight="1" thickBot="1">
      <c r="A318" s="258"/>
      <c r="B318" s="259"/>
      <c r="C318" s="260"/>
      <c r="D318" s="299"/>
      <c r="E318" s="300"/>
      <c r="F318" s="290" t="str">
        <f>D320</f>
        <v>越智崇斗</v>
      </c>
      <c r="G318" s="291"/>
      <c r="H318" s="291"/>
      <c r="I318" s="292"/>
      <c r="J318" s="293" t="str">
        <f>D323</f>
        <v>向井裕工</v>
      </c>
      <c r="K318" s="291"/>
      <c r="L318" s="291"/>
      <c r="M318" s="292"/>
      <c r="N318" s="293" t="str">
        <f>D326</f>
        <v>鈴木昇</v>
      </c>
      <c r="O318" s="291"/>
      <c r="P318" s="291"/>
      <c r="Q318" s="292"/>
      <c r="R318" s="293" t="str">
        <f>D329</f>
        <v>渡辺涼</v>
      </c>
      <c r="S318" s="291"/>
      <c r="T318" s="291"/>
      <c r="U318" s="371"/>
      <c r="V318" s="294" t="s">
        <v>61</v>
      </c>
      <c r="W318" s="295"/>
      <c r="X318" s="295"/>
      <c r="Y318" s="296"/>
      <c r="Z318" s="54"/>
      <c r="AA318" s="62" t="s">
        <v>69</v>
      </c>
      <c r="AB318" s="63" t="s">
        <v>70</v>
      </c>
      <c r="AC318" s="62" t="s">
        <v>40</v>
      </c>
      <c r="AD318" s="63" t="s">
        <v>71</v>
      </c>
      <c r="AE318" s="64" t="s">
        <v>72</v>
      </c>
      <c r="AF318" s="63" t="s">
        <v>103</v>
      </c>
      <c r="AG318" s="63" t="s">
        <v>71</v>
      </c>
      <c r="AH318" s="64" t="s">
        <v>72</v>
      </c>
      <c r="AI318" s="196"/>
      <c r="AJ318" s="202"/>
      <c r="AK318" s="202"/>
      <c r="BU318" s="54"/>
      <c r="BV318" s="57"/>
      <c r="BW318" s="57"/>
      <c r="BX318" s="57"/>
      <c r="BY318" s="57"/>
      <c r="BZ318" s="57"/>
      <c r="CA318" s="57"/>
      <c r="CB318" s="57"/>
    </row>
    <row r="319" spans="1:80" ht="9" customHeight="1">
      <c r="A319" s="258"/>
      <c r="B319" s="259"/>
      <c r="C319" s="260"/>
      <c r="D319" s="2" t="s">
        <v>272</v>
      </c>
      <c r="E319" s="3" t="s">
        <v>222</v>
      </c>
      <c r="F319" s="361"/>
      <c r="G319" s="362"/>
      <c r="H319" s="362"/>
      <c r="I319" s="363"/>
      <c r="J319" s="157"/>
      <c r="K319" s="41">
        <f>IF(J319="","","-")</f>
      </c>
      <c r="L319" s="164"/>
      <c r="M319" s="366">
        <f>IF(J319&lt;&gt;"",IF(J319&gt;L319,IF(J320&gt;L320,"○",IF(J321&gt;L321,"○","×")),IF(J320&gt;L320,IF(J321&gt;L321,"○","×"),"×")),"")</f>
      </c>
      <c r="N319" s="157">
        <v>6</v>
      </c>
      <c r="O319" s="42" t="str">
        <f aca="true" t="shared" si="68" ref="O319:O324">IF(N319="","","-")</f>
        <v>-</v>
      </c>
      <c r="P319" s="167">
        <v>21</v>
      </c>
      <c r="Q319" s="366" t="str">
        <f>IF(N319&lt;&gt;"",IF(N319&gt;P319,IF(N320&gt;P320,"○",IF(N321&gt;P321,"○","×")),IF(N320&gt;P320,IF(N321&gt;P321,"○","×"),"×")),"")</f>
        <v>×</v>
      </c>
      <c r="R319" s="168">
        <v>5</v>
      </c>
      <c r="S319" s="42" t="str">
        <f aca="true" t="shared" si="69" ref="S319:S327">IF(R319="","","-")</f>
        <v>-</v>
      </c>
      <c r="T319" s="164">
        <v>21</v>
      </c>
      <c r="U319" s="367" t="str">
        <f>IF(R319&lt;&gt;"",IF(R319&gt;T319,IF(R320&gt;T320,"○",IF(R321&gt;T321,"○","×")),IF(R320&gt;T320,IF(R321&gt;T321,"○","×"),"×")),"")</f>
        <v>×</v>
      </c>
      <c r="V319" s="354" t="s">
        <v>144</v>
      </c>
      <c r="W319" s="355"/>
      <c r="X319" s="355"/>
      <c r="Y319" s="356"/>
      <c r="Z319" s="135"/>
      <c r="AA319" s="75"/>
      <c r="AB319" s="76"/>
      <c r="AC319" s="60"/>
      <c r="AD319" s="61"/>
      <c r="AE319" s="70"/>
      <c r="AF319" s="76"/>
      <c r="AG319" s="76"/>
      <c r="AH319" s="77"/>
      <c r="AI319" s="196"/>
      <c r="AJ319" s="202"/>
      <c r="AK319" s="202"/>
      <c r="BU319" s="54"/>
      <c r="BV319" s="57"/>
      <c r="BW319" s="57"/>
      <c r="BX319" s="57"/>
      <c r="BY319" s="57"/>
      <c r="BZ319" s="57"/>
      <c r="CA319" s="57"/>
      <c r="CB319" s="57"/>
    </row>
    <row r="320" spans="1:80" ht="9" customHeight="1">
      <c r="A320" s="258"/>
      <c r="B320" s="259"/>
      <c r="C320" s="260"/>
      <c r="D320" s="2" t="s">
        <v>273</v>
      </c>
      <c r="E320" s="3" t="s">
        <v>222</v>
      </c>
      <c r="F320" s="364"/>
      <c r="G320" s="341"/>
      <c r="H320" s="341"/>
      <c r="I320" s="348"/>
      <c r="J320" s="157"/>
      <c r="K320" s="41">
        <f>IF(J320="","","-")</f>
      </c>
      <c r="L320" s="165"/>
      <c r="M320" s="358"/>
      <c r="N320" s="157">
        <v>0</v>
      </c>
      <c r="O320" s="41" t="str">
        <f t="shared" si="68"/>
        <v>-</v>
      </c>
      <c r="P320" s="164">
        <v>21</v>
      </c>
      <c r="Q320" s="358"/>
      <c r="R320" s="157">
        <v>6</v>
      </c>
      <c r="S320" s="41" t="str">
        <f t="shared" si="69"/>
        <v>-</v>
      </c>
      <c r="T320" s="164">
        <v>21</v>
      </c>
      <c r="U320" s="352"/>
      <c r="V320" s="331"/>
      <c r="W320" s="332"/>
      <c r="X320" s="332"/>
      <c r="Y320" s="333"/>
      <c r="Z320" s="135"/>
      <c r="AA320" s="75">
        <f>COUNTIF(F319:U321,"○")</f>
        <v>0</v>
      </c>
      <c r="AB320" s="76">
        <f>COUNTIF(F319:U321,"×")</f>
        <v>2</v>
      </c>
      <c r="AC320" s="72">
        <f>(IF((F319&gt;H319),1,0))+(IF((F320&gt;H320),1,0))+(IF((F321&gt;H321),1,0))+(IF((J319&gt;L319),1,0))+(IF((J320&gt;L320),1,0))+(IF((J321&gt;L321),1,0))+(IF((N319&gt;P319),1,0))+(IF((N320&gt;P320),1,0))+(IF((N321&gt;P321),1,0))+(IF((R319&gt;T319),1,0))+(IF((R320&gt;T320),1,0))+(IF((R321&gt;T321),1,0))</f>
        <v>0</v>
      </c>
      <c r="AD320" s="73">
        <f>(IF((F319&lt;H319),1,0))+(IF((F320&lt;H320),1,0))+(IF((F321&lt;H321),1,0))+(IF((J319&lt;L319),1,0))+(IF((J320&lt;L320),1,0))+(IF((J321&lt;L321),1,0))+(IF((N319&lt;P319),1,0))+(IF((N320&lt;P320),1,0))+(IF((N321&lt;P321),1,0))+(IF((R319&lt;T319),1,0))+(IF((R320&lt;T320),1,0))+(IF((R321&lt;T321),1,0))</f>
        <v>4</v>
      </c>
      <c r="AE320" s="74">
        <f>AC320-AD320</f>
        <v>-4</v>
      </c>
      <c r="AF320" s="76">
        <f>SUM(F319:F321,J319:J321,N319:N321,R319:R321)</f>
        <v>17</v>
      </c>
      <c r="AG320" s="76">
        <f>SUM(H319:H321,L319:L321,P319:P321,T319:T321)</f>
        <v>84</v>
      </c>
      <c r="AH320" s="77">
        <f>AF320-AG320</f>
        <v>-67</v>
      </c>
      <c r="AI320" s="196"/>
      <c r="AJ320" s="202"/>
      <c r="AK320" s="202"/>
      <c r="BU320" s="54"/>
      <c r="BV320" s="57"/>
      <c r="BW320" s="57"/>
      <c r="BX320" s="57"/>
      <c r="BY320" s="57"/>
      <c r="BZ320" s="57"/>
      <c r="CA320" s="57"/>
      <c r="CB320" s="57"/>
    </row>
    <row r="321" spans="1:80" ht="9" customHeight="1">
      <c r="A321" s="258"/>
      <c r="B321" s="259"/>
      <c r="C321" s="260"/>
      <c r="D321" s="7"/>
      <c r="E321" s="8"/>
      <c r="F321" s="365"/>
      <c r="G321" s="350"/>
      <c r="H321" s="350"/>
      <c r="I321" s="351"/>
      <c r="J321" s="159"/>
      <c r="K321" s="41">
        <f>IF(J321="","","-")</f>
      </c>
      <c r="L321" s="166"/>
      <c r="M321" s="359"/>
      <c r="N321" s="159"/>
      <c r="O321" s="43">
        <f t="shared" si="68"/>
      </c>
      <c r="P321" s="166"/>
      <c r="Q321" s="358"/>
      <c r="R321" s="159"/>
      <c r="S321" s="43">
        <f t="shared" si="69"/>
      </c>
      <c r="T321" s="166"/>
      <c r="U321" s="352"/>
      <c r="V321" s="35">
        <f>AA320</f>
        <v>0</v>
      </c>
      <c r="W321" s="36" t="s">
        <v>102</v>
      </c>
      <c r="X321" s="36">
        <f>AB320</f>
        <v>2</v>
      </c>
      <c r="Y321" s="37" t="s">
        <v>70</v>
      </c>
      <c r="Z321" s="135"/>
      <c r="AA321" s="75"/>
      <c r="AB321" s="76"/>
      <c r="AC321" s="75"/>
      <c r="AD321" s="76"/>
      <c r="AE321" s="77"/>
      <c r="AF321" s="76"/>
      <c r="AG321" s="76"/>
      <c r="AH321" s="77"/>
      <c r="AI321" s="196"/>
      <c r="AJ321" s="202"/>
      <c r="AK321" s="202"/>
      <c r="BU321" s="54"/>
      <c r="BV321" s="57"/>
      <c r="BW321" s="57"/>
      <c r="BX321" s="57"/>
      <c r="BY321" s="57"/>
      <c r="BZ321" s="57"/>
      <c r="CA321" s="57"/>
      <c r="CB321" s="57"/>
    </row>
    <row r="322" spans="1:80" ht="9" customHeight="1">
      <c r="A322" s="258"/>
      <c r="B322" s="259"/>
      <c r="C322" s="260"/>
      <c r="D322" s="454" t="s">
        <v>274</v>
      </c>
      <c r="E322" s="455" t="s">
        <v>219</v>
      </c>
      <c r="F322" s="44">
        <f>IF(L319="","",L319)</f>
      </c>
      <c r="G322" s="41">
        <f aca="true" t="shared" si="70" ref="G322:G330">IF(F322="","","-")</f>
      </c>
      <c r="H322" s="45">
        <f>IF(J319="","",J319)</f>
      </c>
      <c r="I322" s="334">
        <f>IF(M319="","",IF(M319="○","×",IF(M319="×","○")))</f>
      </c>
      <c r="J322" s="337"/>
      <c r="K322" s="338"/>
      <c r="L322" s="338"/>
      <c r="M322" s="347"/>
      <c r="N322" s="157"/>
      <c r="O322" s="41">
        <f t="shared" si="68"/>
      </c>
      <c r="P322" s="164"/>
      <c r="Q322" s="357">
        <f>IF(N322&lt;&gt;"",IF(N322&gt;P322,IF(N323&gt;P323,"○",IF(N324&gt;P324,"○","×")),IF(N323&gt;P323,IF(N324&gt;P324,"○","×"),"×")),"")</f>
      </c>
      <c r="R322" s="157"/>
      <c r="S322" s="41">
        <f t="shared" si="69"/>
      </c>
      <c r="T322" s="164"/>
      <c r="U322" s="360">
        <f>IF(R322&lt;&gt;"",IF(R322&gt;T322,IF(R323&gt;T323,"○",IF(R324&gt;T324,"○","×")),IF(R323&gt;T323,IF(R324&gt;T324,"○","×"),"×")),"")</f>
      </c>
      <c r="V322" s="460" t="s">
        <v>402</v>
      </c>
      <c r="W322" s="461"/>
      <c r="X322" s="461"/>
      <c r="Y322" s="462"/>
      <c r="Z322" s="135"/>
      <c r="AA322" s="60"/>
      <c r="AB322" s="61"/>
      <c r="AC322" s="60"/>
      <c r="AD322" s="61"/>
      <c r="AE322" s="70"/>
      <c r="AF322" s="61"/>
      <c r="AG322" s="61"/>
      <c r="AH322" s="70"/>
      <c r="AI322" s="196"/>
      <c r="AJ322" s="202"/>
      <c r="BU322" s="54"/>
      <c r="BV322" s="57"/>
      <c r="BW322" s="57"/>
      <c r="BX322" s="57"/>
      <c r="BY322" s="57"/>
      <c r="BZ322" s="57"/>
      <c r="CA322" s="57"/>
      <c r="CB322" s="57"/>
    </row>
    <row r="323" spans="1:80" ht="9" customHeight="1">
      <c r="A323" s="258"/>
      <c r="B323" s="259"/>
      <c r="C323" s="260"/>
      <c r="D323" s="456" t="s">
        <v>275</v>
      </c>
      <c r="E323" s="457" t="s">
        <v>219</v>
      </c>
      <c r="F323" s="44">
        <f>IF(L320="","",L320)</f>
      </c>
      <c r="G323" s="41">
        <f t="shared" si="70"/>
      </c>
      <c r="H323" s="45">
        <f>IF(J320="","",J320)</f>
      </c>
      <c r="I323" s="335">
        <f>IF(K320="","",K320)</f>
      </c>
      <c r="J323" s="340"/>
      <c r="K323" s="341"/>
      <c r="L323" s="341"/>
      <c r="M323" s="348"/>
      <c r="N323" s="157"/>
      <c r="O323" s="41">
        <f t="shared" si="68"/>
      </c>
      <c r="P323" s="164"/>
      <c r="Q323" s="358"/>
      <c r="R323" s="157"/>
      <c r="S323" s="41">
        <f t="shared" si="69"/>
      </c>
      <c r="T323" s="164"/>
      <c r="U323" s="352"/>
      <c r="V323" s="463"/>
      <c r="W323" s="464"/>
      <c r="X323" s="464"/>
      <c r="Y323" s="465"/>
      <c r="Z323" s="135"/>
      <c r="AA323" s="75">
        <f>COUNTIF(F322:U324,"○")</f>
        <v>0</v>
      </c>
      <c r="AB323" s="76">
        <f>COUNTIF(F322:U324,"×")</f>
        <v>0</v>
      </c>
      <c r="AC323" s="72">
        <f>(IF((F322&gt;H322),1,0))+(IF((F323&gt;H323),1,0))+(IF((F324&gt;H324),1,0))+(IF((J322&gt;L322),1,0))+(IF((J323&gt;L323),1,0))+(IF((J324&gt;L324),1,0))+(IF((N322&gt;P322),1,0))+(IF((N323&gt;P323),1,0))+(IF((N324&gt;P324),1,0))+(IF((R322&gt;T322),1,0))+(IF((R323&gt;T323),1,0))+(IF((R324&gt;T324),1,0))</f>
        <v>0</v>
      </c>
      <c r="AD323" s="73">
        <f>(IF((F322&lt;H322),1,0))+(IF((F323&lt;H323),1,0))+(IF((F324&lt;H324),1,0))+(IF((J322&lt;L322),1,0))+(IF((J323&lt;L323),1,0))+(IF((J324&lt;L324),1,0))+(IF((N322&lt;P322),1,0))+(IF((N323&lt;P323),1,0))+(IF((N324&lt;P324),1,0))+(IF((R322&lt;T322),1,0))+(IF((R323&lt;T323),1,0))+(IF((R324&lt;T324),1,0))</f>
        <v>0</v>
      </c>
      <c r="AE323" s="74">
        <f>AC323-AD323</f>
        <v>0</v>
      </c>
      <c r="AF323" s="76">
        <f>SUM(F322:F324,J322:J324,N322:N324,R322:R324)</f>
        <v>0</v>
      </c>
      <c r="AG323" s="76">
        <f>SUM(H322:H324,L322:L324,P322:P324,T322:T324)</f>
        <v>0</v>
      </c>
      <c r="AH323" s="77">
        <f>AF323-AG323</f>
        <v>0</v>
      </c>
      <c r="AI323" s="196"/>
      <c r="AJ323" s="202"/>
      <c r="BU323" s="54"/>
      <c r="BV323" s="57"/>
      <c r="BW323" s="57"/>
      <c r="BX323" s="57"/>
      <c r="BY323" s="57"/>
      <c r="BZ323" s="57"/>
      <c r="CA323" s="57"/>
      <c r="CB323" s="57"/>
    </row>
    <row r="324" spans="1:80" ht="9" customHeight="1">
      <c r="A324" s="258"/>
      <c r="B324" s="259"/>
      <c r="C324" s="260"/>
      <c r="D324" s="458"/>
      <c r="E324" s="459"/>
      <c r="F324" s="47">
        <f>IF(L321="","",L321)</f>
      </c>
      <c r="G324" s="41">
        <f t="shared" si="70"/>
      </c>
      <c r="H324" s="48">
        <f>IF(J321="","",J321)</f>
      </c>
      <c r="I324" s="346">
        <f>IF(K321="","",K321)</f>
      </c>
      <c r="J324" s="349"/>
      <c r="K324" s="350"/>
      <c r="L324" s="350"/>
      <c r="M324" s="351"/>
      <c r="N324" s="159"/>
      <c r="O324" s="41">
        <f t="shared" si="68"/>
      </c>
      <c r="P324" s="166"/>
      <c r="Q324" s="359"/>
      <c r="R324" s="159"/>
      <c r="S324" s="43">
        <f t="shared" si="69"/>
      </c>
      <c r="T324" s="166"/>
      <c r="U324" s="353"/>
      <c r="V324" s="35">
        <f>AA323</f>
        <v>0</v>
      </c>
      <c r="W324" s="36" t="s">
        <v>102</v>
      </c>
      <c r="X324" s="36">
        <f>AB323</f>
        <v>0</v>
      </c>
      <c r="Y324" s="37" t="s">
        <v>70</v>
      </c>
      <c r="Z324" s="135"/>
      <c r="AA324" s="83"/>
      <c r="AB324" s="84"/>
      <c r="AC324" s="83"/>
      <c r="AD324" s="84"/>
      <c r="AE324" s="85"/>
      <c r="AF324" s="84"/>
      <c r="AG324" s="84"/>
      <c r="AH324" s="85"/>
      <c r="AI324" s="196"/>
      <c r="AJ324" s="202"/>
      <c r="BU324" s="54"/>
      <c r="BV324" s="57"/>
      <c r="BW324" s="57"/>
      <c r="BX324" s="57"/>
      <c r="BY324" s="57"/>
      <c r="BZ324" s="57"/>
      <c r="CA324" s="57"/>
      <c r="CB324" s="57"/>
    </row>
    <row r="325" spans="1:80" ht="9" customHeight="1">
      <c r="A325" s="258"/>
      <c r="B325" s="259"/>
      <c r="C325" s="260"/>
      <c r="D325" s="15" t="s">
        <v>276</v>
      </c>
      <c r="E325" s="126" t="s">
        <v>251</v>
      </c>
      <c r="F325" s="44">
        <f>IF(P319="","",P319)</f>
        <v>21</v>
      </c>
      <c r="G325" s="46" t="str">
        <f t="shared" si="70"/>
        <v>-</v>
      </c>
      <c r="H325" s="45">
        <f>IF(N319="","",N319)</f>
        <v>6</v>
      </c>
      <c r="I325" s="334" t="str">
        <f>IF(Q319="","",IF(Q319="○","×",IF(Q319="×","○")))</f>
        <v>○</v>
      </c>
      <c r="J325" s="4">
        <f>IF(P322="","",P322)</f>
      </c>
      <c r="K325" s="41">
        <f aca="true" t="shared" si="71" ref="K325:K330">IF(J325="","","-")</f>
      </c>
      <c r="L325" s="45">
        <f>IF(N322="","",N322)</f>
      </c>
      <c r="M325" s="334">
        <f>IF(Q322="","",IF(Q322="○","×",IF(Q322="×","○")))</f>
      </c>
      <c r="N325" s="337"/>
      <c r="O325" s="338"/>
      <c r="P325" s="338"/>
      <c r="Q325" s="347"/>
      <c r="R325" s="157">
        <v>21</v>
      </c>
      <c r="S325" s="41" t="str">
        <f t="shared" si="69"/>
        <v>-</v>
      </c>
      <c r="T325" s="164">
        <v>14</v>
      </c>
      <c r="U325" s="352" t="str">
        <f>IF(R325&lt;&gt;"",IF(R325&gt;T325,IF(R326&gt;T326,"○",IF(R327&gt;T327,"○","×")),IF(R326&gt;T326,IF(R327&gt;T327,"○","×"),"×")),"")</f>
        <v>○</v>
      </c>
      <c r="V325" s="328" t="s">
        <v>146</v>
      </c>
      <c r="W325" s="329"/>
      <c r="X325" s="329"/>
      <c r="Y325" s="330"/>
      <c r="Z325" s="135"/>
      <c r="AA325" s="75"/>
      <c r="AB325" s="76"/>
      <c r="AC325" s="75"/>
      <c r="AD325" s="76"/>
      <c r="AE325" s="77"/>
      <c r="AF325" s="76"/>
      <c r="AG325" s="76"/>
      <c r="AH325" s="77"/>
      <c r="AI325" s="196"/>
      <c r="BU325" s="54"/>
      <c r="BV325" s="57"/>
      <c r="BW325" s="57"/>
      <c r="BX325" s="57"/>
      <c r="BY325" s="57"/>
      <c r="BZ325" s="57"/>
      <c r="CA325" s="57"/>
      <c r="CB325" s="57"/>
    </row>
    <row r="326" spans="1:80" ht="9" customHeight="1">
      <c r="A326" s="258"/>
      <c r="B326" s="259"/>
      <c r="C326" s="260"/>
      <c r="D326" s="15" t="s">
        <v>277</v>
      </c>
      <c r="E326" s="125" t="s">
        <v>251</v>
      </c>
      <c r="F326" s="44">
        <f>IF(P320="","",P320)</f>
        <v>21</v>
      </c>
      <c r="G326" s="41" t="str">
        <f t="shared" si="70"/>
        <v>-</v>
      </c>
      <c r="H326" s="45">
        <f>IF(N320="","",N320)</f>
        <v>0</v>
      </c>
      <c r="I326" s="335">
        <f>IF(K323="","",K323)</f>
      </c>
      <c r="J326" s="4">
        <f>IF(P323="","",P323)</f>
      </c>
      <c r="K326" s="41">
        <f t="shared" si="71"/>
      </c>
      <c r="L326" s="45">
        <f>IF(N323="","",N323)</f>
      </c>
      <c r="M326" s="335">
        <f>IF(O323="","",O323)</f>
      </c>
      <c r="N326" s="340"/>
      <c r="O326" s="341"/>
      <c r="P326" s="341"/>
      <c r="Q326" s="348"/>
      <c r="R326" s="157">
        <v>21</v>
      </c>
      <c r="S326" s="41" t="str">
        <f t="shared" si="69"/>
        <v>-</v>
      </c>
      <c r="T326" s="164">
        <v>10</v>
      </c>
      <c r="U326" s="352"/>
      <c r="V326" s="331"/>
      <c r="W326" s="332"/>
      <c r="X326" s="332"/>
      <c r="Y326" s="333"/>
      <c r="Z326" s="135"/>
      <c r="AA326" s="75">
        <f>COUNTIF(F325:U327,"○")</f>
        <v>2</v>
      </c>
      <c r="AB326" s="76">
        <f>COUNTIF(F325:U327,"×")</f>
        <v>0</v>
      </c>
      <c r="AC326" s="72">
        <f>(IF((F325&gt;H325),1,0))+(IF((F326&gt;H326),1,0))+(IF((F327&gt;H327),1,0))+(IF((J325&gt;L325),1,0))+(IF((J326&gt;L326),1,0))+(IF((J327&gt;L327),1,0))+(IF((N325&gt;P325),1,0))+(IF((N326&gt;P326),1,0))+(IF((N327&gt;P327),1,0))+(IF((R325&gt;T325),1,0))+(IF((R326&gt;T326),1,0))+(IF((R327&gt;T327),1,0))</f>
        <v>4</v>
      </c>
      <c r="AD326" s="73">
        <f>(IF((F325&lt;H325),1,0))+(IF((F326&lt;H326),1,0))+(IF((F327&lt;H327),1,0))+(IF((J325&lt;L325),1,0))+(IF((J326&lt;L326),1,0))+(IF((J327&lt;L327),1,0))+(IF((N325&lt;P325),1,0))+(IF((N326&lt;P326),1,0))+(IF((N327&lt;P327),1,0))+(IF((R325&lt;T325),1,0))+(IF((R326&lt;T326),1,0))+(IF((R327&lt;T327),1,0))</f>
        <v>0</v>
      </c>
      <c r="AE326" s="74">
        <f>AC326-AD326</f>
        <v>4</v>
      </c>
      <c r="AF326" s="76">
        <f>SUM(F325:F327,J325:J327,N325:N327,R325:R327)</f>
        <v>84</v>
      </c>
      <c r="AG326" s="76">
        <f>SUM(H325:H327,L325:L327,P325:P327,T325:T327)</f>
        <v>30</v>
      </c>
      <c r="AH326" s="77">
        <f>AF326-AG326</f>
        <v>54</v>
      </c>
      <c r="AI326" s="196"/>
      <c r="BU326" s="54"/>
      <c r="BV326" s="57"/>
      <c r="BW326" s="57"/>
      <c r="BX326" s="57"/>
      <c r="BY326" s="57"/>
      <c r="BZ326" s="57"/>
      <c r="CA326" s="57"/>
      <c r="CB326" s="57"/>
    </row>
    <row r="327" spans="1:80" ht="9" customHeight="1">
      <c r="A327" s="258"/>
      <c r="B327" s="259"/>
      <c r="C327" s="260"/>
      <c r="D327" s="7"/>
      <c r="E327" s="8"/>
      <c r="F327" s="47">
        <f>IF(P321="","",P321)</f>
      </c>
      <c r="G327" s="43">
        <f t="shared" si="70"/>
      </c>
      <c r="H327" s="48">
        <f>IF(N321="","",N321)</f>
      </c>
      <c r="I327" s="346">
        <f>IF(K324="","",K324)</f>
      </c>
      <c r="J327" s="9">
        <f>IF(P324="","",P324)</f>
      </c>
      <c r="K327" s="41">
        <f t="shared" si="71"/>
      </c>
      <c r="L327" s="48">
        <f>IF(N324="","",N324)</f>
      </c>
      <c r="M327" s="346">
        <f>IF(O324="","",O324)</f>
      </c>
      <c r="N327" s="349"/>
      <c r="O327" s="350"/>
      <c r="P327" s="350"/>
      <c r="Q327" s="351"/>
      <c r="R327" s="159"/>
      <c r="S327" s="41">
        <f t="shared" si="69"/>
      </c>
      <c r="T327" s="166"/>
      <c r="U327" s="353"/>
      <c r="V327" s="35">
        <f>AA326</f>
        <v>2</v>
      </c>
      <c r="W327" s="36" t="s">
        <v>102</v>
      </c>
      <c r="X327" s="36">
        <f>AB326</f>
        <v>0</v>
      </c>
      <c r="Y327" s="37" t="s">
        <v>70</v>
      </c>
      <c r="Z327" s="135"/>
      <c r="AA327" s="75"/>
      <c r="AB327" s="76"/>
      <c r="AC327" s="75"/>
      <c r="AD327" s="76"/>
      <c r="AE327" s="77"/>
      <c r="AF327" s="76"/>
      <c r="AG327" s="76"/>
      <c r="AH327" s="77"/>
      <c r="AI327" s="196"/>
      <c r="BV327" s="57"/>
      <c r="BW327" s="57"/>
      <c r="BX327" s="57"/>
      <c r="BY327" s="57"/>
      <c r="BZ327" s="57"/>
      <c r="CA327" s="57"/>
      <c r="CB327" s="57"/>
    </row>
    <row r="328" spans="1:80" ht="9" customHeight="1">
      <c r="A328" s="258"/>
      <c r="B328" s="259"/>
      <c r="C328" s="260"/>
      <c r="D328" s="20" t="s">
        <v>278</v>
      </c>
      <c r="E328" s="126" t="s">
        <v>222</v>
      </c>
      <c r="F328" s="44">
        <f>IF(T319="","",T319)</f>
        <v>21</v>
      </c>
      <c r="G328" s="41" t="str">
        <f t="shared" si="70"/>
        <v>-</v>
      </c>
      <c r="H328" s="45">
        <f>IF(R319="","",R319)</f>
        <v>5</v>
      </c>
      <c r="I328" s="334" t="str">
        <f>IF(U319="","",IF(U319="○","×",IF(U319="×","○")))</f>
        <v>○</v>
      </c>
      <c r="J328" s="4">
        <f>IF(T322="","",T322)</f>
      </c>
      <c r="K328" s="46">
        <f t="shared" si="71"/>
      </c>
      <c r="L328" s="45">
        <f>IF(R322="","",R322)</f>
      </c>
      <c r="M328" s="334">
        <f>IF(U322="","",IF(U322="○","×",IF(U322="×","○")))</f>
      </c>
      <c r="N328" s="30">
        <f>IF(T325="","",T325)</f>
        <v>14</v>
      </c>
      <c r="O328" s="41" t="str">
        <f>IF(N328="","","-")</f>
        <v>-</v>
      </c>
      <c r="P328" s="49">
        <f>IF(R325="","",R325)</f>
        <v>21</v>
      </c>
      <c r="Q328" s="334" t="str">
        <f>IF(U325="","",IF(U325="○","×",IF(U325="×","○")))</f>
        <v>×</v>
      </c>
      <c r="R328" s="337"/>
      <c r="S328" s="338"/>
      <c r="T328" s="338"/>
      <c r="U328" s="339"/>
      <c r="V328" s="328" t="s">
        <v>145</v>
      </c>
      <c r="W328" s="329"/>
      <c r="X328" s="329"/>
      <c r="Y328" s="330"/>
      <c r="Z328" s="135"/>
      <c r="AA328" s="60"/>
      <c r="AB328" s="61"/>
      <c r="AC328" s="60"/>
      <c r="AD328" s="61"/>
      <c r="AE328" s="70"/>
      <c r="AF328" s="61"/>
      <c r="AG328" s="61"/>
      <c r="AH328" s="70"/>
      <c r="AI328" s="196"/>
      <c r="BV328" s="57"/>
      <c r="BW328" s="57"/>
      <c r="BX328" s="57"/>
      <c r="BY328" s="57"/>
      <c r="BZ328" s="57"/>
      <c r="CA328" s="57"/>
      <c r="CB328" s="57"/>
    </row>
    <row r="329" spans="1:80" ht="9" customHeight="1">
      <c r="A329" s="258"/>
      <c r="B329" s="259"/>
      <c r="C329" s="260"/>
      <c r="D329" s="15" t="s">
        <v>279</v>
      </c>
      <c r="E329" s="125" t="s">
        <v>222</v>
      </c>
      <c r="F329" s="44">
        <f>IF(T320="","",T320)</f>
        <v>21</v>
      </c>
      <c r="G329" s="41" t="str">
        <f t="shared" si="70"/>
        <v>-</v>
      </c>
      <c r="H329" s="45">
        <f>IF(R320="","",R320)</f>
        <v>6</v>
      </c>
      <c r="I329" s="335">
        <f>IF(K326="","",K326)</f>
      </c>
      <c r="J329" s="4">
        <f>IF(T323="","",T323)</f>
      </c>
      <c r="K329" s="41">
        <f t="shared" si="71"/>
      </c>
      <c r="L329" s="45">
        <f>IF(R323="","",R323)</f>
      </c>
      <c r="M329" s="335">
        <f>IF(O326="","",O326)</f>
      </c>
      <c r="N329" s="4">
        <f>IF(T326="","",T326)</f>
        <v>10</v>
      </c>
      <c r="O329" s="41" t="str">
        <f>IF(N329="","","-")</f>
        <v>-</v>
      </c>
      <c r="P329" s="45">
        <f>IF(R326="","",R326)</f>
        <v>21</v>
      </c>
      <c r="Q329" s="335" t="str">
        <f>IF(S326="","",S326)</f>
        <v>-</v>
      </c>
      <c r="R329" s="340"/>
      <c r="S329" s="341"/>
      <c r="T329" s="341"/>
      <c r="U329" s="342"/>
      <c r="V329" s="331"/>
      <c r="W329" s="332"/>
      <c r="X329" s="332"/>
      <c r="Y329" s="333"/>
      <c r="Z329" s="135"/>
      <c r="AA329" s="75">
        <f>COUNTIF(F328:U330,"○")</f>
        <v>1</v>
      </c>
      <c r="AB329" s="76">
        <f>COUNTIF(F328:U330,"×")</f>
        <v>1</v>
      </c>
      <c r="AC329" s="72">
        <f>(IF((F328&gt;H328),1,0))+(IF((F329&gt;H329),1,0))+(IF((F330&gt;H330),1,0))+(IF((J328&gt;L328),1,0))+(IF((J329&gt;L329),1,0))+(IF((J330&gt;L330),1,0))+(IF((N328&gt;P328),1,0))+(IF((N329&gt;P329),1,0))+(IF((N330&gt;P330),1,0))+(IF((R328&gt;T328),1,0))+(IF((R329&gt;T329),1,0))+(IF((R330&gt;T330),1,0))</f>
        <v>2</v>
      </c>
      <c r="AD329" s="73">
        <f>(IF((F328&lt;H328),1,0))+(IF((F329&lt;H329),1,0))+(IF((F330&lt;H330),1,0))+(IF((J328&lt;L328),1,0))+(IF((J329&lt;L329),1,0))+(IF((J330&lt;L330),1,0))+(IF((N328&lt;P328),1,0))+(IF((N329&lt;P329),1,0))+(IF((N330&lt;P330),1,0))+(IF((R328&lt;T328),1,0))+(IF((R329&lt;T329),1,0))+(IF((R330&lt;T330),1,0))</f>
        <v>2</v>
      </c>
      <c r="AE329" s="74">
        <f>AC329-AD329</f>
        <v>0</v>
      </c>
      <c r="AF329" s="76">
        <f>SUM(F328:F330,J328:J330,N328:N330,R328:R330)</f>
        <v>66</v>
      </c>
      <c r="AG329" s="76">
        <f>SUM(H328:H330,L328:L330,P328:P330,T328:T330)</f>
        <v>53</v>
      </c>
      <c r="AH329" s="77">
        <f>AF329-AG329</f>
        <v>13</v>
      </c>
      <c r="AI329" s="196"/>
      <c r="BV329" s="57"/>
      <c r="BW329" s="57"/>
      <c r="BX329" s="57"/>
      <c r="BY329" s="57"/>
      <c r="BZ329" s="57"/>
      <c r="CA329" s="57"/>
      <c r="CB329" s="57"/>
    </row>
    <row r="330" spans="1:80" ht="9" customHeight="1" thickBot="1">
      <c r="A330" s="258"/>
      <c r="B330" s="259"/>
      <c r="C330" s="260"/>
      <c r="D330" s="23"/>
      <c r="E330" s="24"/>
      <c r="F330" s="50">
        <f>IF(T321="","",T321)</f>
      </c>
      <c r="G330" s="51">
        <f t="shared" si="70"/>
      </c>
      <c r="H330" s="52">
        <f>IF(R321="","",R321)</f>
      </c>
      <c r="I330" s="336">
        <f>IF(K327="","",K327)</f>
      </c>
      <c r="J330" s="53">
        <f>IF(T324="","",T324)</f>
      </c>
      <c r="K330" s="51">
        <f t="shared" si="71"/>
      </c>
      <c r="L330" s="52">
        <f>IF(R324="","",R324)</f>
      </c>
      <c r="M330" s="336">
        <f>IF(O327="","",O327)</f>
      </c>
      <c r="N330" s="53">
        <f>IF(T327="","",T327)</f>
      </c>
      <c r="O330" s="51">
        <f>IF(N330="","","-")</f>
      </c>
      <c r="P330" s="52">
        <f>IF(R327="","",R327)</f>
      </c>
      <c r="Q330" s="336">
        <f>IF(S327="","",S327)</f>
      </c>
      <c r="R330" s="343"/>
      <c r="S330" s="344"/>
      <c r="T330" s="344"/>
      <c r="U330" s="345"/>
      <c r="V330" s="38">
        <f>AA329</f>
        <v>1</v>
      </c>
      <c r="W330" s="39" t="s">
        <v>102</v>
      </c>
      <c r="X330" s="39">
        <f>AB329</f>
        <v>1</v>
      </c>
      <c r="Y330" s="40" t="s">
        <v>70</v>
      </c>
      <c r="Z330" s="135"/>
      <c r="AA330" s="83"/>
      <c r="AB330" s="84"/>
      <c r="AC330" s="83"/>
      <c r="AD330" s="84"/>
      <c r="AE330" s="85"/>
      <c r="AF330" s="84"/>
      <c r="AG330" s="84"/>
      <c r="AH330" s="85"/>
      <c r="AI330" s="196"/>
      <c r="BV330" s="57"/>
      <c r="BW330" s="57"/>
      <c r="BX330" s="57"/>
      <c r="BY330" s="57"/>
      <c r="BZ330" s="57"/>
      <c r="CA330" s="57"/>
      <c r="CB330" s="57"/>
    </row>
    <row r="331" spans="1:80" ht="9" customHeight="1">
      <c r="A331" s="261"/>
      <c r="B331" s="135"/>
      <c r="C331" s="260"/>
      <c r="AG331" s="128"/>
      <c r="AI331" s="196"/>
      <c r="BV331" s="57"/>
      <c r="BW331" s="57"/>
      <c r="BX331" s="57"/>
      <c r="BY331" s="57"/>
      <c r="BZ331" s="57"/>
      <c r="CA331" s="57"/>
      <c r="CB331" s="57"/>
    </row>
    <row r="332" spans="1:80" ht="9" customHeight="1">
      <c r="A332" s="261"/>
      <c r="B332" s="135"/>
      <c r="C332" s="260"/>
      <c r="AG332" s="128"/>
      <c r="AI332" s="196"/>
      <c r="BV332" s="57"/>
      <c r="BW332" s="57"/>
      <c r="BX332" s="57"/>
      <c r="BY332" s="57"/>
      <c r="BZ332" s="57"/>
      <c r="CA332" s="57"/>
      <c r="CB332" s="57"/>
    </row>
    <row r="333" spans="74:80" ht="9" customHeight="1">
      <c r="BV333" s="57"/>
      <c r="BW333" s="57"/>
      <c r="BX333" s="57"/>
      <c r="BY333" s="57"/>
      <c r="BZ333" s="57"/>
      <c r="CA333" s="57"/>
      <c r="CB333" s="57"/>
    </row>
    <row r="334" spans="74:80" ht="9" customHeight="1">
      <c r="BV334" s="57"/>
      <c r="BW334" s="57"/>
      <c r="BX334" s="57"/>
      <c r="BY334" s="57"/>
      <c r="BZ334" s="57"/>
      <c r="CA334" s="57"/>
      <c r="CB334" s="57"/>
    </row>
    <row r="335" spans="74:80" ht="9" customHeight="1">
      <c r="BV335" s="57"/>
      <c r="BW335" s="57"/>
      <c r="BX335" s="57"/>
      <c r="BY335" s="57"/>
      <c r="BZ335" s="57"/>
      <c r="CA335" s="57"/>
      <c r="CB335" s="57"/>
    </row>
    <row r="336" spans="74:80" ht="9" customHeight="1">
      <c r="BV336" s="57"/>
      <c r="BW336" s="57"/>
      <c r="BX336" s="57"/>
      <c r="BY336" s="57"/>
      <c r="BZ336" s="57"/>
      <c r="CA336" s="57"/>
      <c r="CB336" s="57"/>
    </row>
    <row r="337" spans="74:80" ht="9" customHeight="1">
      <c r="BV337" s="57"/>
      <c r="BW337" s="57"/>
      <c r="BX337" s="57"/>
      <c r="BY337" s="57"/>
      <c r="BZ337" s="57"/>
      <c r="CA337" s="57"/>
      <c r="CB337" s="57"/>
    </row>
    <row r="338" spans="74:80" ht="9" customHeight="1">
      <c r="BV338" s="57"/>
      <c r="BW338" s="57"/>
      <c r="BX338" s="57"/>
      <c r="BY338" s="57"/>
      <c r="BZ338" s="57"/>
      <c r="CA338" s="57"/>
      <c r="CB338" s="57"/>
    </row>
    <row r="339" spans="74:80" ht="9" customHeight="1">
      <c r="BV339" s="57"/>
      <c r="BW339" s="57"/>
      <c r="BX339" s="57"/>
      <c r="BY339" s="57"/>
      <c r="BZ339" s="57"/>
      <c r="CA339" s="57"/>
      <c r="CB339" s="57"/>
    </row>
    <row r="340" spans="74:80" ht="9" customHeight="1">
      <c r="BV340" s="57"/>
      <c r="BW340" s="57"/>
      <c r="BX340" s="57"/>
      <c r="BY340" s="57"/>
      <c r="BZ340" s="57"/>
      <c r="CA340" s="57"/>
      <c r="CB340" s="57"/>
    </row>
    <row r="341" spans="74:80" ht="9" customHeight="1">
      <c r="BV341" s="57"/>
      <c r="BW341" s="57"/>
      <c r="BX341" s="57"/>
      <c r="BY341" s="57"/>
      <c r="BZ341" s="57"/>
      <c r="CA341" s="57"/>
      <c r="CB341" s="57"/>
    </row>
    <row r="342" spans="74:80" ht="9" customHeight="1">
      <c r="BV342" s="57"/>
      <c r="BW342" s="57"/>
      <c r="BX342" s="57"/>
      <c r="BY342" s="57"/>
      <c r="BZ342" s="57"/>
      <c r="CA342" s="57"/>
      <c r="CB342" s="57"/>
    </row>
    <row r="343" spans="74:80" ht="9" customHeight="1">
      <c r="BV343" s="57"/>
      <c r="BW343" s="57"/>
      <c r="BX343" s="57"/>
      <c r="BY343" s="57"/>
      <c r="BZ343" s="57"/>
      <c r="CA343" s="57"/>
      <c r="CB343" s="57"/>
    </row>
    <row r="344" spans="74:80" ht="9" customHeight="1">
      <c r="BV344" s="57"/>
      <c r="BW344" s="57"/>
      <c r="BX344" s="57"/>
      <c r="BY344" s="57"/>
      <c r="BZ344" s="57"/>
      <c r="CA344" s="57"/>
      <c r="CB344" s="57"/>
    </row>
    <row r="345" spans="74:80" ht="9" customHeight="1">
      <c r="BV345" s="57"/>
      <c r="BW345" s="57"/>
      <c r="BX345" s="57"/>
      <c r="BY345" s="57"/>
      <c r="BZ345" s="57"/>
      <c r="CA345" s="57"/>
      <c r="CB345" s="57"/>
    </row>
    <row r="346" spans="74:80" ht="9" customHeight="1">
      <c r="BV346" s="57"/>
      <c r="BW346" s="57"/>
      <c r="BX346" s="57"/>
      <c r="BY346" s="57"/>
      <c r="BZ346" s="57"/>
      <c r="CA346" s="57"/>
      <c r="CB346" s="57"/>
    </row>
    <row r="347" spans="74:80" ht="9" customHeight="1">
      <c r="BV347" s="57"/>
      <c r="BW347" s="57"/>
      <c r="BX347" s="57"/>
      <c r="BY347" s="57"/>
      <c r="BZ347" s="57"/>
      <c r="CA347" s="57"/>
      <c r="CB347" s="57"/>
    </row>
    <row r="348" spans="74:80" ht="9" customHeight="1">
      <c r="BV348" s="57"/>
      <c r="BW348" s="57"/>
      <c r="BX348" s="57"/>
      <c r="BY348" s="57"/>
      <c r="BZ348" s="57"/>
      <c r="CA348" s="57"/>
      <c r="CB348" s="57"/>
    </row>
    <row r="349" spans="74:80" ht="9" customHeight="1">
      <c r="BV349" s="57"/>
      <c r="BW349" s="57"/>
      <c r="BX349" s="57"/>
      <c r="BY349" s="57"/>
      <c r="BZ349" s="57"/>
      <c r="CA349" s="57"/>
      <c r="CB349" s="57"/>
    </row>
    <row r="350" spans="74:80" ht="9" customHeight="1">
      <c r="BV350" s="57"/>
      <c r="BW350" s="57"/>
      <c r="BX350" s="57"/>
      <c r="BY350" s="57"/>
      <c r="BZ350" s="57"/>
      <c r="CA350" s="57"/>
      <c r="CB350" s="57"/>
    </row>
    <row r="351" spans="74:80" ht="9" customHeight="1">
      <c r="BV351" s="57"/>
      <c r="BW351" s="57"/>
      <c r="BX351" s="57"/>
      <c r="BY351" s="57"/>
      <c r="BZ351" s="57"/>
      <c r="CA351" s="57"/>
      <c r="CB351" s="57"/>
    </row>
    <row r="352" spans="74:80" ht="9" customHeight="1">
      <c r="BV352" s="57"/>
      <c r="BW352" s="57"/>
      <c r="BX352" s="57"/>
      <c r="BY352" s="57"/>
      <c r="BZ352" s="57"/>
      <c r="CA352" s="57"/>
      <c r="CB352" s="57"/>
    </row>
    <row r="353" spans="74:80" ht="9" customHeight="1">
      <c r="BV353" s="57"/>
      <c r="BW353" s="57"/>
      <c r="BX353" s="57"/>
      <c r="BY353" s="57"/>
      <c r="BZ353" s="57"/>
      <c r="CA353" s="57"/>
      <c r="CB353" s="57"/>
    </row>
    <row r="354" spans="74:80" ht="9" customHeight="1">
      <c r="BV354" s="57"/>
      <c r="BW354" s="57"/>
      <c r="BX354" s="57"/>
      <c r="BY354" s="57"/>
      <c r="BZ354" s="57"/>
      <c r="CA354" s="57"/>
      <c r="CB354" s="57"/>
    </row>
    <row r="355" spans="74:80" ht="9" customHeight="1">
      <c r="BV355" s="57"/>
      <c r="BW355" s="57"/>
      <c r="BX355" s="57"/>
      <c r="BY355" s="57"/>
      <c r="BZ355" s="57"/>
      <c r="CA355" s="57"/>
      <c r="CB355" s="57"/>
    </row>
    <row r="356" spans="74:80" ht="9" customHeight="1">
      <c r="BV356" s="57"/>
      <c r="BW356" s="57"/>
      <c r="BX356" s="57"/>
      <c r="BY356" s="57"/>
      <c r="BZ356" s="57"/>
      <c r="CA356" s="57"/>
      <c r="CB356" s="57"/>
    </row>
    <row r="357" spans="74:80" ht="9" customHeight="1">
      <c r="BV357" s="57"/>
      <c r="BW357" s="57"/>
      <c r="BX357" s="57"/>
      <c r="BY357" s="57"/>
      <c r="BZ357" s="57"/>
      <c r="CA357" s="57"/>
      <c r="CB357" s="57"/>
    </row>
    <row r="358" spans="74:80" ht="9" customHeight="1">
      <c r="BV358" s="57"/>
      <c r="BW358" s="57"/>
      <c r="BX358" s="57"/>
      <c r="BY358" s="57"/>
      <c r="BZ358" s="57"/>
      <c r="CA358" s="57"/>
      <c r="CB358" s="57"/>
    </row>
    <row r="359" spans="74:80" ht="9" customHeight="1">
      <c r="BV359" s="57"/>
      <c r="BW359" s="57"/>
      <c r="BX359" s="57"/>
      <c r="BY359" s="57"/>
      <c r="BZ359" s="57"/>
      <c r="CA359" s="57"/>
      <c r="CB359" s="57"/>
    </row>
    <row r="360" spans="74:80" ht="9" customHeight="1">
      <c r="BV360" s="57"/>
      <c r="BW360" s="57"/>
      <c r="BX360" s="57"/>
      <c r="BY360" s="57"/>
      <c r="BZ360" s="57"/>
      <c r="CA360" s="57"/>
      <c r="CB360" s="57"/>
    </row>
    <row r="361" spans="74:80" ht="9" customHeight="1">
      <c r="BV361" s="57"/>
      <c r="BW361" s="57"/>
      <c r="BX361" s="57"/>
      <c r="BY361" s="57"/>
      <c r="BZ361" s="57"/>
      <c r="CA361" s="57"/>
      <c r="CB361" s="57"/>
    </row>
    <row r="362" spans="74:80" ht="9" customHeight="1">
      <c r="BV362" s="57"/>
      <c r="BW362" s="57"/>
      <c r="BX362" s="57"/>
      <c r="BY362" s="57"/>
      <c r="BZ362" s="57"/>
      <c r="CA362" s="57"/>
      <c r="CB362" s="57"/>
    </row>
    <row r="363" spans="74:80" ht="9" customHeight="1">
      <c r="BV363" s="57"/>
      <c r="BW363" s="57"/>
      <c r="BX363" s="57"/>
      <c r="BY363" s="57"/>
      <c r="BZ363" s="57"/>
      <c r="CA363" s="57"/>
      <c r="CB363" s="57"/>
    </row>
    <row r="364" spans="74:80" ht="9" customHeight="1">
      <c r="BV364" s="57"/>
      <c r="BW364" s="57"/>
      <c r="BX364" s="57"/>
      <c r="BY364" s="57"/>
      <c r="BZ364" s="57"/>
      <c r="CA364" s="57"/>
      <c r="CB364" s="57"/>
    </row>
    <row r="365" spans="74:80" ht="9" customHeight="1">
      <c r="BV365" s="57"/>
      <c r="BW365" s="57"/>
      <c r="BX365" s="57"/>
      <c r="BY365" s="57"/>
      <c r="BZ365" s="57"/>
      <c r="CA365" s="57"/>
      <c r="CB365" s="57"/>
    </row>
    <row r="366" spans="74:80" ht="9" customHeight="1">
      <c r="BV366" s="57"/>
      <c r="BW366" s="57"/>
      <c r="BX366" s="57"/>
      <c r="BY366" s="57"/>
      <c r="BZ366" s="57"/>
      <c r="CA366" s="57"/>
      <c r="CB366" s="57"/>
    </row>
    <row r="367" spans="74:80" ht="9" customHeight="1">
      <c r="BV367" s="57"/>
      <c r="BW367" s="57"/>
      <c r="BX367" s="57"/>
      <c r="BY367" s="57"/>
      <c r="BZ367" s="57"/>
      <c r="CA367" s="57"/>
      <c r="CB367" s="57"/>
    </row>
    <row r="368" spans="74:80" ht="9" customHeight="1">
      <c r="BV368" s="57"/>
      <c r="BW368" s="57"/>
      <c r="BX368" s="57"/>
      <c r="BY368" s="57"/>
      <c r="BZ368" s="57"/>
      <c r="CA368" s="57"/>
      <c r="CB368" s="57"/>
    </row>
    <row r="369" spans="74:80" ht="9" customHeight="1">
      <c r="BV369" s="57"/>
      <c r="BW369" s="57"/>
      <c r="BX369" s="57"/>
      <c r="BY369" s="57"/>
      <c r="BZ369" s="57"/>
      <c r="CA369" s="57"/>
      <c r="CB369" s="57"/>
    </row>
    <row r="370" spans="74:80" ht="9" customHeight="1">
      <c r="BV370" s="57"/>
      <c r="BW370" s="57"/>
      <c r="BX370" s="57"/>
      <c r="BY370" s="57"/>
      <c r="BZ370" s="57"/>
      <c r="CA370" s="57"/>
      <c r="CB370" s="57"/>
    </row>
    <row r="371" spans="74:80" ht="9" customHeight="1">
      <c r="BV371" s="57"/>
      <c r="BW371" s="57"/>
      <c r="BX371" s="57"/>
      <c r="BY371" s="57"/>
      <c r="BZ371" s="57"/>
      <c r="CA371" s="57"/>
      <c r="CB371" s="57"/>
    </row>
    <row r="372" spans="74:80" ht="9" customHeight="1">
      <c r="BV372" s="57"/>
      <c r="BW372" s="57"/>
      <c r="BX372" s="57"/>
      <c r="BY372" s="57"/>
      <c r="BZ372" s="57"/>
      <c r="CA372" s="57"/>
      <c r="CB372" s="57"/>
    </row>
    <row r="373" spans="74:80" ht="9" customHeight="1">
      <c r="BV373" s="57"/>
      <c r="BW373" s="57"/>
      <c r="BX373" s="57"/>
      <c r="BY373" s="57"/>
      <c r="BZ373" s="57"/>
      <c r="CA373" s="57"/>
      <c r="CB373" s="57"/>
    </row>
    <row r="374" spans="74:80" ht="9" customHeight="1">
      <c r="BV374" s="57"/>
      <c r="BW374" s="57"/>
      <c r="BX374" s="57"/>
      <c r="BY374" s="57"/>
      <c r="BZ374" s="57"/>
      <c r="CA374" s="57"/>
      <c r="CB374" s="57"/>
    </row>
    <row r="375" spans="74:80" ht="9" customHeight="1">
      <c r="BV375" s="57"/>
      <c r="BW375" s="57"/>
      <c r="BX375" s="57"/>
      <c r="BY375" s="57"/>
      <c r="BZ375" s="57"/>
      <c r="CA375" s="57"/>
      <c r="CB375" s="57"/>
    </row>
    <row r="376" spans="74:80" ht="9" customHeight="1">
      <c r="BV376" s="57"/>
      <c r="BW376" s="57"/>
      <c r="BX376" s="57"/>
      <c r="BY376" s="57"/>
      <c r="BZ376" s="57"/>
      <c r="CA376" s="57"/>
      <c r="CB376" s="57"/>
    </row>
    <row r="377" spans="74:80" ht="9" customHeight="1">
      <c r="BV377" s="57"/>
      <c r="BW377" s="57"/>
      <c r="BX377" s="57"/>
      <c r="BY377" s="57"/>
      <c r="BZ377" s="57"/>
      <c r="CA377" s="57"/>
      <c r="CB377" s="57"/>
    </row>
    <row r="378" spans="74:80" ht="9" customHeight="1">
      <c r="BV378" s="57"/>
      <c r="BW378" s="57"/>
      <c r="BX378" s="57"/>
      <c r="BY378" s="57"/>
      <c r="BZ378" s="57"/>
      <c r="CA378" s="57"/>
      <c r="CB378" s="57"/>
    </row>
    <row r="379" spans="74:80" ht="9" customHeight="1">
      <c r="BV379" s="57"/>
      <c r="BW379" s="57"/>
      <c r="BX379" s="57"/>
      <c r="BY379" s="57"/>
      <c r="BZ379" s="57"/>
      <c r="CA379" s="57"/>
      <c r="CB379" s="57"/>
    </row>
    <row r="380" spans="74:80" ht="9" customHeight="1">
      <c r="BV380" s="57"/>
      <c r="BW380" s="57"/>
      <c r="BX380" s="57"/>
      <c r="BY380" s="57"/>
      <c r="BZ380" s="57"/>
      <c r="CA380" s="57"/>
      <c r="CB380" s="57"/>
    </row>
    <row r="381" spans="74:80" ht="9" customHeight="1">
      <c r="BV381" s="57"/>
      <c r="BW381" s="57"/>
      <c r="BX381" s="57"/>
      <c r="BY381" s="57"/>
      <c r="BZ381" s="57"/>
      <c r="CA381" s="57"/>
      <c r="CB381" s="57"/>
    </row>
    <row r="382" spans="74:80" ht="9" customHeight="1">
      <c r="BV382" s="57"/>
      <c r="BW382" s="57"/>
      <c r="BX382" s="57"/>
      <c r="BY382" s="57"/>
      <c r="BZ382" s="57"/>
      <c r="CA382" s="57"/>
      <c r="CB382" s="57"/>
    </row>
    <row r="383" spans="74:80" ht="9" customHeight="1">
      <c r="BV383" s="57"/>
      <c r="BW383" s="57"/>
      <c r="BX383" s="57"/>
      <c r="BY383" s="57"/>
      <c r="BZ383" s="57"/>
      <c r="CA383" s="57"/>
      <c r="CB383" s="57"/>
    </row>
    <row r="384" spans="74:80" ht="9" customHeight="1">
      <c r="BV384" s="57"/>
      <c r="BW384" s="57"/>
      <c r="BX384" s="57"/>
      <c r="BY384" s="57"/>
      <c r="BZ384" s="57"/>
      <c r="CA384" s="57"/>
      <c r="CB384" s="57"/>
    </row>
    <row r="385" spans="74:80" ht="9" customHeight="1">
      <c r="BV385" s="57"/>
      <c r="BW385" s="57"/>
      <c r="BX385" s="57"/>
      <c r="BY385" s="57"/>
      <c r="BZ385" s="57"/>
      <c r="CA385" s="57"/>
      <c r="CB385" s="57"/>
    </row>
    <row r="386" spans="74:80" ht="9" customHeight="1">
      <c r="BV386" s="57"/>
      <c r="BW386" s="57"/>
      <c r="BX386" s="57"/>
      <c r="BY386" s="57"/>
      <c r="BZ386" s="57"/>
      <c r="CA386" s="57"/>
      <c r="CB386" s="57"/>
    </row>
    <row r="387" spans="74:80" ht="9" customHeight="1">
      <c r="BV387" s="57"/>
      <c r="BW387" s="57"/>
      <c r="BX387" s="57"/>
      <c r="BY387" s="57"/>
      <c r="BZ387" s="57"/>
      <c r="CA387" s="57"/>
      <c r="CB387" s="57"/>
    </row>
    <row r="388" spans="74:80" ht="9" customHeight="1">
      <c r="BV388" s="57"/>
      <c r="BW388" s="57"/>
      <c r="BX388" s="57"/>
      <c r="BY388" s="57"/>
      <c r="BZ388" s="57"/>
      <c r="CA388" s="57"/>
      <c r="CB388" s="57"/>
    </row>
    <row r="389" spans="74:80" ht="9" customHeight="1">
      <c r="BV389" s="57"/>
      <c r="BW389" s="57"/>
      <c r="BX389" s="57"/>
      <c r="BY389" s="57"/>
      <c r="BZ389" s="57"/>
      <c r="CA389" s="57"/>
      <c r="CB389" s="57"/>
    </row>
    <row r="390" spans="74:80" ht="9" customHeight="1">
      <c r="BV390" s="57"/>
      <c r="BW390" s="57"/>
      <c r="BX390" s="57"/>
      <c r="BY390" s="57"/>
      <c r="BZ390" s="57"/>
      <c r="CA390" s="57"/>
      <c r="CB390" s="57"/>
    </row>
    <row r="391" spans="74:80" ht="9" customHeight="1">
      <c r="BV391" s="57"/>
      <c r="BW391" s="57"/>
      <c r="BX391" s="57"/>
      <c r="BY391" s="57"/>
      <c r="BZ391" s="57"/>
      <c r="CA391" s="57"/>
      <c r="CB391" s="57"/>
    </row>
    <row r="392" spans="74:80" ht="9" customHeight="1">
      <c r="BV392" s="57"/>
      <c r="BW392" s="57"/>
      <c r="BX392" s="57"/>
      <c r="BY392" s="57"/>
      <c r="BZ392" s="57"/>
      <c r="CA392" s="57"/>
      <c r="CB392" s="57"/>
    </row>
    <row r="393" spans="74:80" ht="9" customHeight="1">
      <c r="BV393" s="57"/>
      <c r="BW393" s="57"/>
      <c r="BX393" s="57"/>
      <c r="BY393" s="57"/>
      <c r="BZ393" s="57"/>
      <c r="CA393" s="57"/>
      <c r="CB393" s="57"/>
    </row>
    <row r="394" spans="74:80" ht="9" customHeight="1">
      <c r="BV394" s="57"/>
      <c r="BW394" s="57"/>
      <c r="BX394" s="57"/>
      <c r="BY394" s="57"/>
      <c r="BZ394" s="57"/>
      <c r="CA394" s="57"/>
      <c r="CB394" s="57"/>
    </row>
    <row r="395" spans="74:80" ht="9" customHeight="1">
      <c r="BV395" s="57"/>
      <c r="BW395" s="57"/>
      <c r="BX395" s="57"/>
      <c r="BY395" s="57"/>
      <c r="BZ395" s="57"/>
      <c r="CA395" s="57"/>
      <c r="CB395" s="57"/>
    </row>
    <row r="396" spans="74:80" ht="9" customHeight="1">
      <c r="BV396" s="57"/>
      <c r="BW396" s="57"/>
      <c r="BX396" s="57"/>
      <c r="BY396" s="57"/>
      <c r="BZ396" s="57"/>
      <c r="CA396" s="57"/>
      <c r="CB396" s="57"/>
    </row>
    <row r="397" spans="74:80" ht="9" customHeight="1">
      <c r="BV397" s="57"/>
      <c r="BW397" s="57"/>
      <c r="BX397" s="57"/>
      <c r="BY397" s="57"/>
      <c r="BZ397" s="57"/>
      <c r="CA397" s="57"/>
      <c r="CB397" s="57"/>
    </row>
    <row r="398" spans="74:80" ht="9" customHeight="1">
      <c r="BV398" s="57"/>
      <c r="BW398" s="57"/>
      <c r="BX398" s="57"/>
      <c r="BY398" s="57"/>
      <c r="BZ398" s="57"/>
      <c r="CA398" s="57"/>
      <c r="CB398" s="57"/>
    </row>
    <row r="399" spans="74:80" ht="9" customHeight="1">
      <c r="BV399" s="57"/>
      <c r="BW399" s="57"/>
      <c r="BX399" s="57"/>
      <c r="BY399" s="57"/>
      <c r="BZ399" s="57"/>
      <c r="CA399" s="57"/>
      <c r="CB399" s="57"/>
    </row>
    <row r="400" spans="74:80" ht="9" customHeight="1">
      <c r="BV400" s="57"/>
      <c r="BW400" s="57"/>
      <c r="BX400" s="57"/>
      <c r="BY400" s="57"/>
      <c r="BZ400" s="57"/>
      <c r="CA400" s="57"/>
      <c r="CB400" s="57"/>
    </row>
    <row r="401" spans="74:80" ht="9" customHeight="1">
      <c r="BV401" s="57"/>
      <c r="BW401" s="57"/>
      <c r="BX401" s="57"/>
      <c r="BY401" s="57"/>
      <c r="BZ401" s="57"/>
      <c r="CA401" s="57"/>
      <c r="CB401" s="57"/>
    </row>
    <row r="402" spans="74:80" ht="9" customHeight="1">
      <c r="BV402" s="57"/>
      <c r="BW402" s="57"/>
      <c r="BX402" s="57"/>
      <c r="BY402" s="57"/>
      <c r="BZ402" s="57"/>
      <c r="CA402" s="57"/>
      <c r="CB402" s="57"/>
    </row>
    <row r="403" spans="74:80" ht="9" customHeight="1">
      <c r="BV403" s="57"/>
      <c r="BW403" s="57"/>
      <c r="BX403" s="57"/>
      <c r="BY403" s="57"/>
      <c r="BZ403" s="57"/>
      <c r="CA403" s="57"/>
      <c r="CB403" s="57"/>
    </row>
    <row r="404" spans="74:80" ht="9" customHeight="1">
      <c r="BV404" s="57"/>
      <c r="BW404" s="57"/>
      <c r="BX404" s="57"/>
      <c r="BY404" s="57"/>
      <c r="BZ404" s="57"/>
      <c r="CA404" s="57"/>
      <c r="CB404" s="57"/>
    </row>
    <row r="405" spans="74:80" ht="9" customHeight="1">
      <c r="BV405" s="57"/>
      <c r="BW405" s="57"/>
      <c r="BX405" s="57"/>
      <c r="BY405" s="57"/>
      <c r="BZ405" s="57"/>
      <c r="CA405" s="57"/>
      <c r="CB405" s="57"/>
    </row>
    <row r="406" spans="74:80" ht="9" customHeight="1">
      <c r="BV406" s="57"/>
      <c r="BW406" s="57"/>
      <c r="BX406" s="57"/>
      <c r="BY406" s="57"/>
      <c r="BZ406" s="57"/>
      <c r="CA406" s="57"/>
      <c r="CB406" s="57"/>
    </row>
    <row r="407" spans="74:80" ht="9" customHeight="1">
      <c r="BV407" s="57"/>
      <c r="BW407" s="57"/>
      <c r="BX407" s="57"/>
      <c r="BY407" s="57"/>
      <c r="BZ407" s="57"/>
      <c r="CA407" s="57"/>
      <c r="CB407" s="57"/>
    </row>
    <row r="408" spans="74:80" ht="9" customHeight="1">
      <c r="BV408" s="57"/>
      <c r="BW408" s="57"/>
      <c r="BX408" s="57"/>
      <c r="BY408" s="57"/>
      <c r="BZ408" s="57"/>
      <c r="CA408" s="57"/>
      <c r="CB408" s="57"/>
    </row>
    <row r="409" spans="74:80" ht="9" customHeight="1">
      <c r="BV409" s="57"/>
      <c r="BW409" s="57"/>
      <c r="BX409" s="57"/>
      <c r="BY409" s="57"/>
      <c r="BZ409" s="57"/>
      <c r="CA409" s="57"/>
      <c r="CB409" s="57"/>
    </row>
    <row r="410" spans="74:80" ht="9" customHeight="1">
      <c r="BV410" s="57"/>
      <c r="BW410" s="57"/>
      <c r="BX410" s="57"/>
      <c r="BY410" s="57"/>
      <c r="BZ410" s="57"/>
      <c r="CA410" s="57"/>
      <c r="CB410" s="57"/>
    </row>
    <row r="411" spans="74:80" ht="9" customHeight="1">
      <c r="BV411" s="57"/>
      <c r="BW411" s="57"/>
      <c r="BX411" s="57"/>
      <c r="BY411" s="57"/>
      <c r="BZ411" s="57"/>
      <c r="CA411" s="57"/>
      <c r="CB411" s="57"/>
    </row>
    <row r="412" spans="74:80" ht="9" customHeight="1">
      <c r="BV412" s="57"/>
      <c r="BW412" s="57"/>
      <c r="BX412" s="57"/>
      <c r="BY412" s="57"/>
      <c r="BZ412" s="57"/>
      <c r="CA412" s="57"/>
      <c r="CB412" s="57"/>
    </row>
    <row r="413" spans="74:80" ht="9" customHeight="1">
      <c r="BV413" s="57"/>
      <c r="BW413" s="57"/>
      <c r="BX413" s="57"/>
      <c r="BY413" s="57"/>
      <c r="BZ413" s="57"/>
      <c r="CA413" s="57"/>
      <c r="CB413" s="57"/>
    </row>
    <row r="414" spans="74:80" ht="9" customHeight="1">
      <c r="BV414" s="57"/>
      <c r="BW414" s="57"/>
      <c r="BX414" s="57"/>
      <c r="BY414" s="57"/>
      <c r="BZ414" s="57"/>
      <c r="CA414" s="57"/>
      <c r="CB414" s="57"/>
    </row>
    <row r="415" spans="74:80" ht="9" customHeight="1">
      <c r="BV415" s="57"/>
      <c r="BW415" s="57"/>
      <c r="BX415" s="57"/>
      <c r="BY415" s="57"/>
      <c r="BZ415" s="57"/>
      <c r="CA415" s="57"/>
      <c r="CB415" s="57"/>
    </row>
    <row r="416" spans="74:80" ht="9" customHeight="1">
      <c r="BV416" s="57"/>
      <c r="BW416" s="57"/>
      <c r="BX416" s="57"/>
      <c r="BY416" s="57"/>
      <c r="BZ416" s="57"/>
      <c r="CA416" s="57"/>
      <c r="CB416" s="57"/>
    </row>
    <row r="417" spans="74:80" ht="9" customHeight="1">
      <c r="BV417" s="57"/>
      <c r="BW417" s="57"/>
      <c r="BX417" s="57"/>
      <c r="BY417" s="57"/>
      <c r="BZ417" s="57"/>
      <c r="CA417" s="57"/>
      <c r="CB417" s="57"/>
    </row>
    <row r="418" spans="74:80" ht="9" customHeight="1">
      <c r="BV418" s="57"/>
      <c r="BW418" s="57"/>
      <c r="BX418" s="57"/>
      <c r="BY418" s="57"/>
      <c r="BZ418" s="57"/>
      <c r="CA418" s="57"/>
      <c r="CB418" s="57"/>
    </row>
    <row r="419" spans="74:80" ht="9" customHeight="1">
      <c r="BV419" s="57"/>
      <c r="BW419" s="57"/>
      <c r="BX419" s="57"/>
      <c r="BY419" s="57"/>
      <c r="BZ419" s="57"/>
      <c r="CA419" s="57"/>
      <c r="CB419" s="57"/>
    </row>
    <row r="420" spans="74:80" ht="9" customHeight="1">
      <c r="BV420" s="57"/>
      <c r="BW420" s="57"/>
      <c r="BX420" s="57"/>
      <c r="BY420" s="57"/>
      <c r="BZ420" s="57"/>
      <c r="CA420" s="57"/>
      <c r="CB420" s="57"/>
    </row>
    <row r="421" spans="74:80" ht="9" customHeight="1">
      <c r="BV421" s="57"/>
      <c r="BW421" s="57"/>
      <c r="BX421" s="57"/>
      <c r="BY421" s="57"/>
      <c r="BZ421" s="57"/>
      <c r="CA421" s="57"/>
      <c r="CB421" s="57"/>
    </row>
    <row r="422" spans="74:80" ht="9" customHeight="1">
      <c r="BV422" s="57"/>
      <c r="BW422" s="57"/>
      <c r="BX422" s="57"/>
      <c r="BY422" s="57"/>
      <c r="BZ422" s="57"/>
      <c r="CA422" s="57"/>
      <c r="CB422" s="57"/>
    </row>
    <row r="423" spans="74:80" ht="9" customHeight="1">
      <c r="BV423" s="57"/>
      <c r="BW423" s="57"/>
      <c r="BX423" s="57"/>
      <c r="BY423" s="57"/>
      <c r="BZ423" s="57"/>
      <c r="CA423" s="57"/>
      <c r="CB423" s="57"/>
    </row>
    <row r="424" spans="74:80" ht="9" customHeight="1">
      <c r="BV424" s="57"/>
      <c r="BW424" s="57"/>
      <c r="BX424" s="57"/>
      <c r="BY424" s="57"/>
      <c r="BZ424" s="57"/>
      <c r="CA424" s="57"/>
      <c r="CB424" s="57"/>
    </row>
    <row r="425" spans="74:80" ht="9" customHeight="1">
      <c r="BV425" s="57"/>
      <c r="BW425" s="57"/>
      <c r="BX425" s="57"/>
      <c r="BY425" s="57"/>
      <c r="BZ425" s="57"/>
      <c r="CA425" s="57"/>
      <c r="CB425" s="57"/>
    </row>
    <row r="426" spans="74:80" ht="9" customHeight="1">
      <c r="BV426" s="57"/>
      <c r="BW426" s="57"/>
      <c r="BX426" s="57"/>
      <c r="BY426" s="57"/>
      <c r="BZ426" s="57"/>
      <c r="CA426" s="57"/>
      <c r="CB426" s="57"/>
    </row>
    <row r="427" spans="74:80" ht="9" customHeight="1">
      <c r="BV427" s="57"/>
      <c r="BW427" s="57"/>
      <c r="BX427" s="57"/>
      <c r="BY427" s="57"/>
      <c r="BZ427" s="57"/>
      <c r="CA427" s="57"/>
      <c r="CB427" s="57"/>
    </row>
    <row r="428" spans="74:80" ht="9" customHeight="1">
      <c r="BV428" s="57"/>
      <c r="BW428" s="57"/>
      <c r="BX428" s="57"/>
      <c r="BY428" s="57"/>
      <c r="BZ428" s="57"/>
      <c r="CA428" s="57"/>
      <c r="CB428" s="57"/>
    </row>
    <row r="429" spans="74:80" ht="9" customHeight="1">
      <c r="BV429" s="57"/>
      <c r="BW429" s="57"/>
      <c r="BX429" s="57"/>
      <c r="BY429" s="57"/>
      <c r="BZ429" s="57"/>
      <c r="CA429" s="57"/>
      <c r="CB429" s="57"/>
    </row>
    <row r="430" spans="74:80" ht="9" customHeight="1">
      <c r="BV430" s="57"/>
      <c r="BW430" s="57"/>
      <c r="BX430" s="57"/>
      <c r="BY430" s="57"/>
      <c r="BZ430" s="57"/>
      <c r="CA430" s="57"/>
      <c r="CB430" s="57"/>
    </row>
    <row r="431" spans="74:80" ht="9" customHeight="1">
      <c r="BV431" s="57"/>
      <c r="BW431" s="57"/>
      <c r="BX431" s="57"/>
      <c r="BY431" s="57"/>
      <c r="BZ431" s="57"/>
      <c r="CA431" s="57"/>
      <c r="CB431" s="57"/>
    </row>
    <row r="432" spans="74:80" ht="9" customHeight="1">
      <c r="BV432" s="57"/>
      <c r="BW432" s="57"/>
      <c r="BX432" s="57"/>
      <c r="BY432" s="57"/>
      <c r="BZ432" s="57"/>
      <c r="CA432" s="57"/>
      <c r="CB432" s="57"/>
    </row>
    <row r="433" spans="74:80" ht="9" customHeight="1">
      <c r="BV433" s="57"/>
      <c r="BW433" s="57"/>
      <c r="BX433" s="57"/>
      <c r="BY433" s="57"/>
      <c r="BZ433" s="57"/>
      <c r="CA433" s="57"/>
      <c r="CB433" s="57"/>
    </row>
    <row r="434" spans="74:80" ht="9" customHeight="1">
      <c r="BV434" s="57"/>
      <c r="BW434" s="57"/>
      <c r="BX434" s="57"/>
      <c r="BY434" s="57"/>
      <c r="BZ434" s="57"/>
      <c r="CA434" s="57"/>
      <c r="CB434" s="57"/>
    </row>
    <row r="435" spans="74:80" ht="9" customHeight="1">
      <c r="BV435" s="57"/>
      <c r="BW435" s="57"/>
      <c r="BX435" s="57"/>
      <c r="BY435" s="57"/>
      <c r="BZ435" s="57"/>
      <c r="CA435" s="57"/>
      <c r="CB435" s="57"/>
    </row>
    <row r="436" spans="74:80" ht="9" customHeight="1">
      <c r="BV436" s="57"/>
      <c r="BW436" s="57"/>
      <c r="BX436" s="57"/>
      <c r="BY436" s="57"/>
      <c r="BZ436" s="57"/>
      <c r="CA436" s="57"/>
      <c r="CB436" s="57"/>
    </row>
    <row r="437" spans="74:80" ht="9" customHeight="1">
      <c r="BV437" s="57"/>
      <c r="BW437" s="57"/>
      <c r="BX437" s="57"/>
      <c r="BY437" s="57"/>
      <c r="BZ437" s="57"/>
      <c r="CA437" s="57"/>
      <c r="CB437" s="57"/>
    </row>
    <row r="438" spans="74:80" ht="9" customHeight="1">
      <c r="BV438" s="57"/>
      <c r="BW438" s="57"/>
      <c r="BX438" s="57"/>
      <c r="BY438" s="57"/>
      <c r="BZ438" s="57"/>
      <c r="CA438" s="57"/>
      <c r="CB438" s="57"/>
    </row>
    <row r="439" spans="74:80" ht="9" customHeight="1">
      <c r="BV439" s="57"/>
      <c r="BW439" s="57"/>
      <c r="BX439" s="57"/>
      <c r="BY439" s="57"/>
      <c r="BZ439" s="57"/>
      <c r="CA439" s="57"/>
      <c r="CB439" s="57"/>
    </row>
    <row r="440" spans="74:80" ht="9" customHeight="1">
      <c r="BV440" s="57"/>
      <c r="BW440" s="57"/>
      <c r="BX440" s="57"/>
      <c r="BY440" s="57"/>
      <c r="BZ440" s="57"/>
      <c r="CA440" s="57"/>
      <c r="CB440" s="57"/>
    </row>
    <row r="441" spans="74:80" ht="9" customHeight="1">
      <c r="BV441" s="57"/>
      <c r="BW441" s="57"/>
      <c r="BX441" s="57"/>
      <c r="BY441" s="57"/>
      <c r="BZ441" s="57"/>
      <c r="CA441" s="57"/>
      <c r="CB441" s="57"/>
    </row>
    <row r="442" spans="74:80" ht="9" customHeight="1">
      <c r="BV442" s="57"/>
      <c r="BW442" s="57"/>
      <c r="BX442" s="57"/>
      <c r="BY442" s="57"/>
      <c r="BZ442" s="57"/>
      <c r="CA442" s="57"/>
      <c r="CB442" s="57"/>
    </row>
    <row r="443" spans="74:80" ht="9" customHeight="1">
      <c r="BV443" s="57"/>
      <c r="BW443" s="57"/>
      <c r="BX443" s="57"/>
      <c r="BY443" s="57"/>
      <c r="BZ443" s="57"/>
      <c r="CA443" s="57"/>
      <c r="CB443" s="57"/>
    </row>
    <row r="444" spans="74:80" ht="9" customHeight="1">
      <c r="BV444" s="57"/>
      <c r="BW444" s="57"/>
      <c r="BX444" s="57"/>
      <c r="BY444" s="57"/>
      <c r="BZ444" s="57"/>
      <c r="CA444" s="57"/>
      <c r="CB444" s="57"/>
    </row>
    <row r="445" spans="74:80" ht="9" customHeight="1">
      <c r="BV445" s="57"/>
      <c r="BW445" s="57"/>
      <c r="BX445" s="57"/>
      <c r="BY445" s="57"/>
      <c r="BZ445" s="57"/>
      <c r="CA445" s="57"/>
      <c r="CB445" s="57"/>
    </row>
    <row r="446" spans="74:80" ht="9" customHeight="1">
      <c r="BV446" s="57"/>
      <c r="BW446" s="57"/>
      <c r="BX446" s="57"/>
      <c r="BY446" s="57"/>
      <c r="BZ446" s="57"/>
      <c r="CA446" s="57"/>
      <c r="CB446" s="57"/>
    </row>
    <row r="447" spans="74:80" ht="9" customHeight="1">
      <c r="BV447" s="57"/>
      <c r="BW447" s="57"/>
      <c r="BX447" s="57"/>
      <c r="BY447" s="57"/>
      <c r="BZ447" s="57"/>
      <c r="CA447" s="57"/>
      <c r="CB447" s="57"/>
    </row>
    <row r="448" spans="74:80" ht="9" customHeight="1">
      <c r="BV448" s="57"/>
      <c r="BW448" s="57"/>
      <c r="BX448" s="57"/>
      <c r="BY448" s="57"/>
      <c r="BZ448" s="57"/>
      <c r="CA448" s="57"/>
      <c r="CB448" s="57"/>
    </row>
    <row r="449" spans="74:80" ht="9" customHeight="1">
      <c r="BV449" s="57"/>
      <c r="BW449" s="57"/>
      <c r="BX449" s="57"/>
      <c r="BY449" s="57"/>
      <c r="BZ449" s="57"/>
      <c r="CA449" s="57"/>
      <c r="CB449" s="57"/>
    </row>
    <row r="450" spans="74:80" ht="9" customHeight="1">
      <c r="BV450" s="57"/>
      <c r="BW450" s="57"/>
      <c r="BX450" s="57"/>
      <c r="BY450" s="57"/>
      <c r="BZ450" s="57"/>
      <c r="CA450" s="57"/>
      <c r="CB450" s="57"/>
    </row>
    <row r="451" spans="74:80" ht="9" customHeight="1">
      <c r="BV451" s="57"/>
      <c r="BW451" s="57"/>
      <c r="BX451" s="57"/>
      <c r="BY451" s="57"/>
      <c r="BZ451" s="57"/>
      <c r="CA451" s="57"/>
      <c r="CB451" s="57"/>
    </row>
    <row r="452" spans="74:80" ht="9" customHeight="1">
      <c r="BV452" s="57"/>
      <c r="BW452" s="57"/>
      <c r="BX452" s="57"/>
      <c r="BY452" s="57"/>
      <c r="BZ452" s="57"/>
      <c r="CA452" s="57"/>
      <c r="CB452" s="57"/>
    </row>
    <row r="453" spans="74:80" ht="9" customHeight="1">
      <c r="BV453" s="57"/>
      <c r="BW453" s="57"/>
      <c r="BX453" s="57"/>
      <c r="BY453" s="57"/>
      <c r="BZ453" s="57"/>
      <c r="CA453" s="57"/>
      <c r="CB453" s="57"/>
    </row>
    <row r="454" spans="74:80" ht="9" customHeight="1">
      <c r="BV454" s="57"/>
      <c r="BW454" s="57"/>
      <c r="BX454" s="57"/>
      <c r="BY454" s="57"/>
      <c r="BZ454" s="57"/>
      <c r="CA454" s="57"/>
      <c r="CB454" s="57"/>
    </row>
    <row r="455" spans="74:80" ht="9" customHeight="1">
      <c r="BV455" s="57"/>
      <c r="BW455" s="57"/>
      <c r="BX455" s="57"/>
      <c r="BY455" s="57"/>
      <c r="BZ455" s="57"/>
      <c r="CA455" s="57"/>
      <c r="CB455" s="57"/>
    </row>
    <row r="456" spans="74:80" ht="9" customHeight="1">
      <c r="BV456" s="57"/>
      <c r="BW456" s="57"/>
      <c r="BX456" s="57"/>
      <c r="BY456" s="57"/>
      <c r="BZ456" s="57"/>
      <c r="CA456" s="57"/>
      <c r="CB456" s="57"/>
    </row>
    <row r="457" spans="74:80" ht="9" customHeight="1">
      <c r="BV457" s="57"/>
      <c r="BW457" s="57"/>
      <c r="BX457" s="57"/>
      <c r="BY457" s="57"/>
      <c r="BZ457" s="57"/>
      <c r="CA457" s="57"/>
      <c r="CB457" s="57"/>
    </row>
    <row r="458" spans="74:80" ht="9" customHeight="1">
      <c r="BV458" s="57"/>
      <c r="BW458" s="57"/>
      <c r="BX458" s="57"/>
      <c r="BY458" s="57"/>
      <c r="BZ458" s="57"/>
      <c r="CA458" s="57"/>
      <c r="CB458" s="57"/>
    </row>
    <row r="459" spans="74:80" ht="9" customHeight="1">
      <c r="BV459" s="57"/>
      <c r="BW459" s="57"/>
      <c r="BX459" s="57"/>
      <c r="BY459" s="57"/>
      <c r="BZ459" s="57"/>
      <c r="CA459" s="57"/>
      <c r="CB459" s="57"/>
    </row>
    <row r="460" spans="74:80" ht="9" customHeight="1">
      <c r="BV460" s="57"/>
      <c r="BW460" s="57"/>
      <c r="BX460" s="57"/>
      <c r="BY460" s="57"/>
      <c r="BZ460" s="57"/>
      <c r="CA460" s="57"/>
      <c r="CB460" s="57"/>
    </row>
    <row r="461" spans="74:80" ht="9" customHeight="1">
      <c r="BV461" s="57"/>
      <c r="BW461" s="57"/>
      <c r="BX461" s="57"/>
      <c r="BY461" s="57"/>
      <c r="BZ461" s="57"/>
      <c r="CA461" s="57"/>
      <c r="CB461" s="57"/>
    </row>
    <row r="462" spans="74:80" ht="9" customHeight="1">
      <c r="BV462" s="57"/>
      <c r="BW462" s="57"/>
      <c r="BX462" s="57"/>
      <c r="BY462" s="57"/>
      <c r="BZ462" s="57"/>
      <c r="CA462" s="57"/>
      <c r="CB462" s="57"/>
    </row>
    <row r="463" spans="74:80" ht="9" customHeight="1">
      <c r="BV463" s="57"/>
      <c r="BW463" s="57"/>
      <c r="BX463" s="57"/>
      <c r="BY463" s="57"/>
      <c r="BZ463" s="57"/>
      <c r="CA463" s="57"/>
      <c r="CB463" s="57"/>
    </row>
    <row r="464" spans="74:80" ht="9" customHeight="1">
      <c r="BV464" s="57"/>
      <c r="BW464" s="57"/>
      <c r="BX464" s="57"/>
      <c r="BY464" s="57"/>
      <c r="BZ464" s="57"/>
      <c r="CA464" s="57"/>
      <c r="CB464" s="57"/>
    </row>
    <row r="465" spans="74:80" ht="9" customHeight="1">
      <c r="BV465" s="57"/>
      <c r="BW465" s="57"/>
      <c r="BX465" s="57"/>
      <c r="BY465" s="57"/>
      <c r="BZ465" s="57"/>
      <c r="CA465" s="57"/>
      <c r="CB465" s="57"/>
    </row>
    <row r="466" spans="74:80" ht="9" customHeight="1">
      <c r="BV466" s="57"/>
      <c r="BW466" s="57"/>
      <c r="BX466" s="57"/>
      <c r="BY466" s="57"/>
      <c r="BZ466" s="57"/>
      <c r="CA466" s="57"/>
      <c r="CB466" s="57"/>
    </row>
    <row r="467" spans="74:80" ht="9" customHeight="1">
      <c r="BV467" s="57"/>
      <c r="BW467" s="57"/>
      <c r="BX467" s="57"/>
      <c r="BY467" s="57"/>
      <c r="BZ467" s="57"/>
      <c r="CA467" s="57"/>
      <c r="CB467" s="57"/>
    </row>
    <row r="468" spans="74:80" ht="9" customHeight="1">
      <c r="BV468" s="57"/>
      <c r="BW468" s="57"/>
      <c r="BX468" s="57"/>
      <c r="BY468" s="57"/>
      <c r="BZ468" s="57"/>
      <c r="CA468" s="57"/>
      <c r="CB468" s="57"/>
    </row>
    <row r="469" spans="74:80" ht="9" customHeight="1">
      <c r="BV469" s="57"/>
      <c r="BW469" s="57"/>
      <c r="BX469" s="57"/>
      <c r="BY469" s="57"/>
      <c r="BZ469" s="57"/>
      <c r="CA469" s="57"/>
      <c r="CB469" s="57"/>
    </row>
    <row r="470" spans="74:80" ht="9" customHeight="1">
      <c r="BV470" s="57"/>
      <c r="BW470" s="57"/>
      <c r="BX470" s="57"/>
      <c r="BY470" s="57"/>
      <c r="BZ470" s="57"/>
      <c r="CA470" s="57"/>
      <c r="CB470" s="57"/>
    </row>
    <row r="471" spans="74:80" ht="9" customHeight="1">
      <c r="BV471" s="57"/>
      <c r="BW471" s="57"/>
      <c r="BX471" s="57"/>
      <c r="BY471" s="57"/>
      <c r="BZ471" s="57"/>
      <c r="CA471" s="57"/>
      <c r="CB471" s="57"/>
    </row>
    <row r="472" spans="74:80" ht="9" customHeight="1">
      <c r="BV472" s="57"/>
      <c r="BW472" s="57"/>
      <c r="BX472" s="57"/>
      <c r="BY472" s="57"/>
      <c r="BZ472" s="57"/>
      <c r="CA472" s="57"/>
      <c r="CB472" s="57"/>
    </row>
    <row r="473" spans="74:80" ht="9" customHeight="1">
      <c r="BV473" s="57"/>
      <c r="BW473" s="57"/>
      <c r="BX473" s="57"/>
      <c r="BY473" s="57"/>
      <c r="BZ473" s="57"/>
      <c r="CA473" s="57"/>
      <c r="CB473" s="57"/>
    </row>
    <row r="474" spans="74:80" ht="9" customHeight="1">
      <c r="BV474" s="57"/>
      <c r="BW474" s="57"/>
      <c r="BX474" s="57"/>
      <c r="BY474" s="57"/>
      <c r="BZ474" s="57"/>
      <c r="CA474" s="57"/>
      <c r="CB474" s="57"/>
    </row>
    <row r="475" spans="74:80" ht="9" customHeight="1">
      <c r="BV475" s="57"/>
      <c r="BW475" s="57"/>
      <c r="BX475" s="57"/>
      <c r="BY475" s="57"/>
      <c r="BZ475" s="57"/>
      <c r="CA475" s="57"/>
      <c r="CB475" s="57"/>
    </row>
    <row r="476" spans="74:80" ht="9" customHeight="1">
      <c r="BV476" s="57"/>
      <c r="BW476" s="57"/>
      <c r="BX476" s="57"/>
      <c r="BY476" s="57"/>
      <c r="BZ476" s="57"/>
      <c r="CA476" s="57"/>
      <c r="CB476" s="57"/>
    </row>
    <row r="477" spans="74:80" ht="9" customHeight="1">
      <c r="BV477" s="57"/>
      <c r="BW477" s="57"/>
      <c r="BX477" s="57"/>
      <c r="BY477" s="57"/>
      <c r="BZ477" s="57"/>
      <c r="CA477" s="57"/>
      <c r="CB477" s="57"/>
    </row>
    <row r="478" spans="74:80" ht="9" customHeight="1">
      <c r="BV478" s="57"/>
      <c r="BW478" s="57"/>
      <c r="BX478" s="57"/>
      <c r="BY478" s="57"/>
      <c r="BZ478" s="57"/>
      <c r="CA478" s="57"/>
      <c r="CB478" s="57"/>
    </row>
    <row r="479" spans="74:80" ht="9" customHeight="1">
      <c r="BV479" s="57"/>
      <c r="BW479" s="57"/>
      <c r="BX479" s="57"/>
      <c r="BY479" s="57"/>
      <c r="BZ479" s="57"/>
      <c r="CA479" s="57"/>
      <c r="CB479" s="57"/>
    </row>
    <row r="480" spans="74:80" ht="9" customHeight="1">
      <c r="BV480" s="57"/>
      <c r="BW480" s="57"/>
      <c r="BX480" s="57"/>
      <c r="BY480" s="57"/>
      <c r="BZ480" s="57"/>
      <c r="CA480" s="57"/>
      <c r="CB480" s="57"/>
    </row>
    <row r="481" spans="74:80" ht="9" customHeight="1">
      <c r="BV481" s="57"/>
      <c r="BW481" s="57"/>
      <c r="BX481" s="57"/>
      <c r="BY481" s="57"/>
      <c r="BZ481" s="57"/>
      <c r="CA481" s="57"/>
      <c r="CB481" s="57"/>
    </row>
    <row r="482" spans="74:80" ht="9" customHeight="1">
      <c r="BV482" s="57"/>
      <c r="BW482" s="57"/>
      <c r="BX482" s="57"/>
      <c r="BY482" s="57"/>
      <c r="BZ482" s="57"/>
      <c r="CA482" s="57"/>
      <c r="CB482" s="57"/>
    </row>
    <row r="483" spans="74:80" ht="9" customHeight="1">
      <c r="BV483" s="57"/>
      <c r="BW483" s="57"/>
      <c r="BX483" s="57"/>
      <c r="BY483" s="57"/>
      <c r="BZ483" s="57"/>
      <c r="CA483" s="57"/>
      <c r="CB483" s="57"/>
    </row>
    <row r="484" spans="74:80" ht="9" customHeight="1">
      <c r="BV484" s="57"/>
      <c r="BW484" s="57"/>
      <c r="BX484" s="57"/>
      <c r="BY484" s="57"/>
      <c r="BZ484" s="57"/>
      <c r="CA484" s="57"/>
      <c r="CB484" s="57"/>
    </row>
    <row r="485" spans="74:80" ht="9" customHeight="1">
      <c r="BV485" s="57"/>
      <c r="BW485" s="57"/>
      <c r="BX485" s="57"/>
      <c r="BY485" s="57"/>
      <c r="BZ485" s="57"/>
      <c r="CA485" s="57"/>
      <c r="CB485" s="57"/>
    </row>
    <row r="486" spans="74:80" ht="9" customHeight="1">
      <c r="BV486" s="57"/>
      <c r="BW486" s="57"/>
      <c r="BX486" s="57"/>
      <c r="BY486" s="57"/>
      <c r="BZ486" s="57"/>
      <c r="CA486" s="57"/>
      <c r="CB486" s="57"/>
    </row>
    <row r="487" spans="74:80" ht="9" customHeight="1">
      <c r="BV487" s="57"/>
      <c r="BW487" s="57"/>
      <c r="BX487" s="57"/>
      <c r="BY487" s="57"/>
      <c r="BZ487" s="57"/>
      <c r="CA487" s="57"/>
      <c r="CB487" s="57"/>
    </row>
    <row r="488" spans="74:80" ht="9" customHeight="1">
      <c r="BV488" s="57"/>
      <c r="BW488" s="57"/>
      <c r="BX488" s="57"/>
      <c r="BY488" s="57"/>
      <c r="BZ488" s="57"/>
      <c r="CA488" s="57"/>
      <c r="CB488" s="57"/>
    </row>
    <row r="489" spans="74:80" ht="9" customHeight="1">
      <c r="BV489" s="57"/>
      <c r="BW489" s="57"/>
      <c r="BX489" s="57"/>
      <c r="BY489" s="57"/>
      <c r="BZ489" s="57"/>
      <c r="CA489" s="57"/>
      <c r="CB489" s="57"/>
    </row>
    <row r="490" spans="74:80" ht="9" customHeight="1">
      <c r="BV490" s="57"/>
      <c r="BW490" s="57"/>
      <c r="BX490" s="57"/>
      <c r="BY490" s="57"/>
      <c r="BZ490" s="57"/>
      <c r="CA490" s="57"/>
      <c r="CB490" s="57"/>
    </row>
    <row r="491" spans="74:80" ht="9" customHeight="1">
      <c r="BV491" s="57"/>
      <c r="BW491" s="57"/>
      <c r="BX491" s="57"/>
      <c r="BY491" s="57"/>
      <c r="BZ491" s="57"/>
      <c r="CA491" s="57"/>
      <c r="CB491" s="57"/>
    </row>
    <row r="492" spans="74:80" ht="9" customHeight="1">
      <c r="BV492" s="57"/>
      <c r="BW492" s="57"/>
      <c r="BX492" s="57"/>
      <c r="BY492" s="57"/>
      <c r="BZ492" s="57"/>
      <c r="CA492" s="57"/>
      <c r="CB492" s="57"/>
    </row>
    <row r="493" spans="74:80" ht="9" customHeight="1">
      <c r="BV493" s="57"/>
      <c r="BW493" s="57"/>
      <c r="BX493" s="57"/>
      <c r="BY493" s="57"/>
      <c r="BZ493" s="57"/>
      <c r="CA493" s="57"/>
      <c r="CB493" s="57"/>
    </row>
    <row r="494" spans="74:80" ht="9" customHeight="1">
      <c r="BV494" s="57"/>
      <c r="BW494" s="57"/>
      <c r="BX494" s="57"/>
      <c r="BY494" s="57"/>
      <c r="BZ494" s="57"/>
      <c r="CA494" s="57"/>
      <c r="CB494" s="57"/>
    </row>
    <row r="495" spans="74:80" ht="9" customHeight="1">
      <c r="BV495" s="57"/>
      <c r="BW495" s="57"/>
      <c r="BX495" s="57"/>
      <c r="BY495" s="57"/>
      <c r="BZ495" s="57"/>
      <c r="CA495" s="57"/>
      <c r="CB495" s="57"/>
    </row>
    <row r="496" spans="74:80" ht="9" customHeight="1">
      <c r="BV496" s="57"/>
      <c r="BW496" s="57"/>
      <c r="BX496" s="57"/>
      <c r="BY496" s="57"/>
      <c r="BZ496" s="57"/>
      <c r="CA496" s="57"/>
      <c r="CB496" s="57"/>
    </row>
    <row r="497" spans="74:80" ht="9" customHeight="1">
      <c r="BV497" s="57"/>
      <c r="BW497" s="57"/>
      <c r="BX497" s="57"/>
      <c r="BY497" s="57"/>
      <c r="BZ497" s="57"/>
      <c r="CA497" s="57"/>
      <c r="CB497" s="57"/>
    </row>
    <row r="498" spans="74:80" ht="9" customHeight="1">
      <c r="BV498" s="57"/>
      <c r="BW498" s="57"/>
      <c r="BX498" s="57"/>
      <c r="BY498" s="57"/>
      <c r="BZ498" s="57"/>
      <c r="CA498" s="57"/>
      <c r="CB498" s="57"/>
    </row>
    <row r="499" spans="74:80" ht="9" customHeight="1">
      <c r="BV499" s="57"/>
      <c r="BW499" s="57"/>
      <c r="BX499" s="57"/>
      <c r="BY499" s="57"/>
      <c r="BZ499" s="57"/>
      <c r="CA499" s="57"/>
      <c r="CB499" s="57"/>
    </row>
    <row r="500" spans="74:80" ht="9" customHeight="1">
      <c r="BV500" s="57"/>
      <c r="BW500" s="57"/>
      <c r="BX500" s="57"/>
      <c r="BY500" s="57"/>
      <c r="BZ500" s="57"/>
      <c r="CA500" s="57"/>
      <c r="CB500" s="57"/>
    </row>
    <row r="501" spans="74:80" ht="9" customHeight="1">
      <c r="BV501" s="57"/>
      <c r="BW501" s="57"/>
      <c r="BX501" s="57"/>
      <c r="BY501" s="57"/>
      <c r="BZ501" s="57"/>
      <c r="CA501" s="57"/>
      <c r="CB501" s="57"/>
    </row>
    <row r="502" spans="74:80" ht="9" customHeight="1">
      <c r="BV502" s="57"/>
      <c r="BW502" s="57"/>
      <c r="BX502" s="57"/>
      <c r="BY502" s="57"/>
      <c r="BZ502" s="57"/>
      <c r="CA502" s="57"/>
      <c r="CB502" s="57"/>
    </row>
    <row r="503" spans="74:80" ht="9" customHeight="1">
      <c r="BV503" s="57"/>
      <c r="BW503" s="57"/>
      <c r="BX503" s="57"/>
      <c r="BY503" s="57"/>
      <c r="BZ503" s="57"/>
      <c r="CA503" s="57"/>
      <c r="CB503" s="57"/>
    </row>
    <row r="504" spans="74:80" ht="9" customHeight="1">
      <c r="BV504" s="57"/>
      <c r="BW504" s="57"/>
      <c r="BX504" s="57"/>
      <c r="BY504" s="57"/>
      <c r="BZ504" s="57"/>
      <c r="CA504" s="57"/>
      <c r="CB504" s="57"/>
    </row>
    <row r="505" spans="74:80" ht="9" customHeight="1">
      <c r="BV505" s="57"/>
      <c r="BW505" s="57"/>
      <c r="BX505" s="57"/>
      <c r="BY505" s="57"/>
      <c r="BZ505" s="57"/>
      <c r="CA505" s="57"/>
      <c r="CB505" s="57"/>
    </row>
    <row r="506" spans="74:80" ht="9" customHeight="1">
      <c r="BV506" s="57"/>
      <c r="BW506" s="57"/>
      <c r="BX506" s="57"/>
      <c r="BY506" s="57"/>
      <c r="BZ506" s="57"/>
      <c r="CA506" s="57"/>
      <c r="CB506" s="57"/>
    </row>
    <row r="507" spans="74:80" ht="9" customHeight="1">
      <c r="BV507" s="57"/>
      <c r="BW507" s="57"/>
      <c r="BX507" s="57"/>
      <c r="BY507" s="57"/>
      <c r="BZ507" s="57"/>
      <c r="CA507" s="57"/>
      <c r="CB507" s="57"/>
    </row>
    <row r="508" spans="74:80" ht="9" customHeight="1">
      <c r="BV508" s="57"/>
      <c r="BW508" s="57"/>
      <c r="BX508" s="57"/>
      <c r="BY508" s="57"/>
      <c r="BZ508" s="57"/>
      <c r="CA508" s="57"/>
      <c r="CB508" s="57"/>
    </row>
    <row r="509" spans="74:80" ht="9" customHeight="1">
      <c r="BV509" s="57"/>
      <c r="BW509" s="57"/>
      <c r="BX509" s="57"/>
      <c r="BY509" s="57"/>
      <c r="BZ509" s="57"/>
      <c r="CA509" s="57"/>
      <c r="CB509" s="57"/>
    </row>
    <row r="510" spans="74:80" ht="9" customHeight="1">
      <c r="BV510" s="57"/>
      <c r="BW510" s="57"/>
      <c r="BX510" s="57"/>
      <c r="BY510" s="57"/>
      <c r="BZ510" s="57"/>
      <c r="CA510" s="57"/>
      <c r="CB510" s="57"/>
    </row>
    <row r="511" spans="74:80" ht="9" customHeight="1">
      <c r="BV511" s="57"/>
      <c r="BW511" s="57"/>
      <c r="BX511" s="57"/>
      <c r="BY511" s="57"/>
      <c r="BZ511" s="57"/>
      <c r="CA511" s="57"/>
      <c r="CB511" s="57"/>
    </row>
    <row r="512" spans="74:80" ht="9" customHeight="1">
      <c r="BV512" s="57"/>
      <c r="BW512" s="57"/>
      <c r="BX512" s="57"/>
      <c r="BY512" s="57"/>
      <c r="BZ512" s="57"/>
      <c r="CA512" s="57"/>
      <c r="CB512" s="57"/>
    </row>
    <row r="513" spans="74:80" ht="9" customHeight="1">
      <c r="BV513" s="57"/>
      <c r="BW513" s="57"/>
      <c r="BX513" s="57"/>
      <c r="BY513" s="57"/>
      <c r="BZ513" s="57"/>
      <c r="CA513" s="57"/>
      <c r="CB513" s="57"/>
    </row>
    <row r="514" spans="74:80" ht="9" customHeight="1">
      <c r="BV514" s="57"/>
      <c r="BW514" s="57"/>
      <c r="BX514" s="57"/>
      <c r="BY514" s="57"/>
      <c r="BZ514" s="57"/>
      <c r="CA514" s="57"/>
      <c r="CB514" s="57"/>
    </row>
    <row r="515" spans="74:80" ht="9" customHeight="1">
      <c r="BV515" s="57"/>
      <c r="BW515" s="57"/>
      <c r="BX515" s="57"/>
      <c r="BY515" s="57"/>
      <c r="BZ515" s="57"/>
      <c r="CA515" s="57"/>
      <c r="CB515" s="57"/>
    </row>
    <row r="516" spans="74:80" ht="9" customHeight="1">
      <c r="BV516" s="57"/>
      <c r="BW516" s="57"/>
      <c r="BX516" s="57"/>
      <c r="BY516" s="57"/>
      <c r="BZ516" s="57"/>
      <c r="CA516" s="57"/>
      <c r="CB516" s="57"/>
    </row>
    <row r="517" spans="74:80" ht="9" customHeight="1">
      <c r="BV517" s="57"/>
      <c r="BW517" s="57"/>
      <c r="BX517" s="57"/>
      <c r="BY517" s="57"/>
      <c r="BZ517" s="57"/>
      <c r="CA517" s="57"/>
      <c r="CB517" s="57"/>
    </row>
    <row r="518" spans="74:80" ht="9" customHeight="1">
      <c r="BV518" s="57"/>
      <c r="BW518" s="57"/>
      <c r="BX518" s="57"/>
      <c r="BY518" s="57"/>
      <c r="BZ518" s="57"/>
      <c r="CA518" s="57"/>
      <c r="CB518" s="57"/>
    </row>
    <row r="519" spans="74:80" ht="9" customHeight="1">
      <c r="BV519" s="57"/>
      <c r="BW519" s="57"/>
      <c r="BX519" s="57"/>
      <c r="BY519" s="57"/>
      <c r="BZ519" s="57"/>
      <c r="CA519" s="57"/>
      <c r="CB519" s="57"/>
    </row>
    <row r="520" spans="74:80" ht="9" customHeight="1">
      <c r="BV520" s="57"/>
      <c r="BW520" s="57"/>
      <c r="BX520" s="57"/>
      <c r="BY520" s="57"/>
      <c r="BZ520" s="57"/>
      <c r="CA520" s="57"/>
      <c r="CB520" s="57"/>
    </row>
    <row r="521" spans="74:80" ht="9" customHeight="1">
      <c r="BV521" s="57"/>
      <c r="BW521" s="57"/>
      <c r="BX521" s="57"/>
      <c r="BY521" s="57"/>
      <c r="BZ521" s="57"/>
      <c r="CA521" s="57"/>
      <c r="CB521" s="57"/>
    </row>
    <row r="522" spans="74:80" ht="9" customHeight="1">
      <c r="BV522" s="57"/>
      <c r="BW522" s="57"/>
      <c r="BX522" s="57"/>
      <c r="BY522" s="57"/>
      <c r="BZ522" s="57"/>
      <c r="CA522" s="57"/>
      <c r="CB522" s="57"/>
    </row>
    <row r="523" spans="74:80" ht="9" customHeight="1">
      <c r="BV523" s="57"/>
      <c r="BW523" s="57"/>
      <c r="BX523" s="57"/>
      <c r="BY523" s="57"/>
      <c r="BZ523" s="57"/>
      <c r="CA523" s="57"/>
      <c r="CB523" s="57"/>
    </row>
    <row r="524" spans="74:80" ht="9" customHeight="1">
      <c r="BV524" s="57"/>
      <c r="BW524" s="57"/>
      <c r="BX524" s="57"/>
      <c r="BY524" s="57"/>
      <c r="BZ524" s="57"/>
      <c r="CA524" s="57"/>
      <c r="CB524" s="57"/>
    </row>
    <row r="525" spans="74:80" ht="9" customHeight="1">
      <c r="BV525" s="57"/>
      <c r="BW525" s="57"/>
      <c r="BX525" s="57"/>
      <c r="BY525" s="57"/>
      <c r="BZ525" s="57"/>
      <c r="CA525" s="57"/>
      <c r="CB525" s="57"/>
    </row>
    <row r="526" spans="74:80" ht="9" customHeight="1">
      <c r="BV526" s="57"/>
      <c r="BW526" s="57"/>
      <c r="BX526" s="57"/>
      <c r="BY526" s="57"/>
      <c r="BZ526" s="57"/>
      <c r="CA526" s="57"/>
      <c r="CB526" s="57"/>
    </row>
    <row r="527" spans="74:80" ht="9" customHeight="1">
      <c r="BV527" s="57"/>
      <c r="BW527" s="57"/>
      <c r="BX527" s="57"/>
      <c r="BY527" s="57"/>
      <c r="BZ527" s="57"/>
      <c r="CA527" s="57"/>
      <c r="CB527" s="57"/>
    </row>
    <row r="528" spans="74:80" ht="9" customHeight="1">
      <c r="BV528" s="57"/>
      <c r="BW528" s="57"/>
      <c r="BX528" s="57"/>
      <c r="BY528" s="57"/>
      <c r="BZ528" s="57"/>
      <c r="CA528" s="57"/>
      <c r="CB528" s="57"/>
    </row>
    <row r="529" spans="74:80" ht="9" customHeight="1">
      <c r="BV529" s="57"/>
      <c r="BW529" s="57"/>
      <c r="BX529" s="57"/>
      <c r="BY529" s="57"/>
      <c r="BZ529" s="57"/>
      <c r="CA529" s="57"/>
      <c r="CB529" s="57"/>
    </row>
    <row r="530" spans="74:80" ht="9" customHeight="1">
      <c r="BV530" s="57"/>
      <c r="BW530" s="57"/>
      <c r="BX530" s="57"/>
      <c r="BY530" s="57"/>
      <c r="BZ530" s="57"/>
      <c r="CA530" s="57"/>
      <c r="CB530" s="57"/>
    </row>
    <row r="531" spans="74:80" ht="9" customHeight="1">
      <c r="BV531" s="57"/>
      <c r="BW531" s="57"/>
      <c r="BX531" s="57"/>
      <c r="BY531" s="57"/>
      <c r="BZ531" s="57"/>
      <c r="CA531" s="57"/>
      <c r="CB531" s="57"/>
    </row>
    <row r="532" spans="74:79" ht="9" customHeight="1">
      <c r="BV532" s="57"/>
      <c r="BW532" s="57"/>
      <c r="BX532" s="57"/>
      <c r="BY532" s="57"/>
      <c r="BZ532" s="57"/>
      <c r="CA532" s="57"/>
    </row>
    <row r="533" spans="74:79" ht="9" customHeight="1">
      <c r="BV533" s="57"/>
      <c r="BW533" s="57"/>
      <c r="BX533" s="57"/>
      <c r="BY533" s="57"/>
      <c r="BZ533" s="57"/>
      <c r="CA533" s="57"/>
    </row>
    <row r="534" spans="74:79" ht="9" customHeight="1">
      <c r="BV534" s="57"/>
      <c r="BW534" s="57"/>
      <c r="BX534" s="57"/>
      <c r="BY534" s="57"/>
      <c r="BZ534" s="57"/>
      <c r="CA534" s="57"/>
    </row>
    <row r="535" spans="74:79" ht="9" customHeight="1">
      <c r="BV535" s="57"/>
      <c r="BW535" s="57"/>
      <c r="BX535" s="57"/>
      <c r="BY535" s="57"/>
      <c r="BZ535" s="57"/>
      <c r="CA535" s="57"/>
    </row>
    <row r="536" spans="74:79" ht="9" customHeight="1">
      <c r="BV536" s="57"/>
      <c r="BW536" s="57"/>
      <c r="BX536" s="57"/>
      <c r="BY536" s="57"/>
      <c r="BZ536" s="57"/>
      <c r="CA536" s="57"/>
    </row>
    <row r="537" spans="74:79" ht="9" customHeight="1">
      <c r="BV537" s="57"/>
      <c r="BW537" s="57"/>
      <c r="BX537" s="57"/>
      <c r="BY537" s="57"/>
      <c r="BZ537" s="57"/>
      <c r="CA537" s="57"/>
    </row>
    <row r="538" spans="74:79" ht="9" customHeight="1">
      <c r="BV538" s="57"/>
      <c r="BW538" s="57"/>
      <c r="BX538" s="57"/>
      <c r="BY538" s="57"/>
      <c r="BZ538" s="57"/>
      <c r="CA538" s="57"/>
    </row>
    <row r="539" spans="74:79" ht="9" customHeight="1">
      <c r="BV539" s="57"/>
      <c r="BW539" s="57"/>
      <c r="BX539" s="57"/>
      <c r="BY539" s="57"/>
      <c r="BZ539" s="57"/>
      <c r="CA539" s="57"/>
    </row>
    <row r="540" spans="74:79" ht="9" customHeight="1">
      <c r="BV540" s="57"/>
      <c r="BW540" s="57"/>
      <c r="BX540" s="57"/>
      <c r="BY540" s="57"/>
      <c r="BZ540" s="57"/>
      <c r="CA540" s="57"/>
    </row>
    <row r="541" spans="74:79" ht="9" customHeight="1">
      <c r="BV541" s="57"/>
      <c r="BW541" s="57"/>
      <c r="BX541" s="57"/>
      <c r="BY541" s="57"/>
      <c r="BZ541" s="57"/>
      <c r="CA541" s="57"/>
    </row>
    <row r="542" spans="74:79" ht="9" customHeight="1">
      <c r="BV542" s="57"/>
      <c r="BW542" s="57"/>
      <c r="BX542" s="57"/>
      <c r="BY542" s="57"/>
      <c r="BZ542" s="57"/>
      <c r="CA542" s="57"/>
    </row>
    <row r="543" spans="74:79" ht="9" customHeight="1">
      <c r="BV543" s="57"/>
      <c r="BW543" s="57"/>
      <c r="BX543" s="57"/>
      <c r="BY543" s="57"/>
      <c r="BZ543" s="57"/>
      <c r="CA543" s="57"/>
    </row>
    <row r="544" spans="74:79" ht="9" customHeight="1">
      <c r="BV544" s="57"/>
      <c r="BW544" s="57"/>
      <c r="BX544" s="57"/>
      <c r="BY544" s="57"/>
      <c r="BZ544" s="57"/>
      <c r="CA544" s="57"/>
    </row>
    <row r="545" spans="74:79" ht="9" customHeight="1">
      <c r="BV545" s="57"/>
      <c r="BW545" s="57"/>
      <c r="BX545" s="57"/>
      <c r="BY545" s="57"/>
      <c r="BZ545" s="57"/>
      <c r="CA545" s="57"/>
    </row>
    <row r="546" spans="74:79" ht="9" customHeight="1">
      <c r="BV546" s="57"/>
      <c r="BW546" s="57"/>
      <c r="BX546" s="57"/>
      <c r="BY546" s="57"/>
      <c r="BZ546" s="57"/>
      <c r="CA546" s="57"/>
    </row>
    <row r="547" spans="74:79" ht="9" customHeight="1">
      <c r="BV547" s="57"/>
      <c r="BW547" s="57"/>
      <c r="BX547" s="57"/>
      <c r="BY547" s="57"/>
      <c r="BZ547" s="57"/>
      <c r="CA547" s="57"/>
    </row>
    <row r="548" spans="74:79" ht="9" customHeight="1">
      <c r="BV548" s="57"/>
      <c r="BW548" s="57"/>
      <c r="BX548" s="57"/>
      <c r="BY548" s="57"/>
      <c r="BZ548" s="57"/>
      <c r="CA548" s="57"/>
    </row>
    <row r="549" spans="74:79" ht="9" customHeight="1">
      <c r="BV549" s="57"/>
      <c r="BW549" s="57"/>
      <c r="BX549" s="57"/>
      <c r="BY549" s="57"/>
      <c r="BZ549" s="57"/>
      <c r="CA549" s="57"/>
    </row>
    <row r="550" spans="74:79" ht="9" customHeight="1">
      <c r="BV550" s="57"/>
      <c r="BW550" s="57"/>
      <c r="BX550" s="57"/>
      <c r="BY550" s="57"/>
      <c r="BZ550" s="57"/>
      <c r="CA550" s="57"/>
    </row>
    <row r="551" spans="74:79" ht="9" customHeight="1">
      <c r="BV551" s="57"/>
      <c r="BW551" s="57"/>
      <c r="BX551" s="57"/>
      <c r="BY551" s="57"/>
      <c r="BZ551" s="57"/>
      <c r="CA551" s="57"/>
    </row>
    <row r="552" spans="74:79" ht="9" customHeight="1">
      <c r="BV552" s="57"/>
      <c r="BW552" s="57"/>
      <c r="BX552" s="57"/>
      <c r="BY552" s="57"/>
      <c r="BZ552" s="57"/>
      <c r="CA552" s="57"/>
    </row>
    <row r="553" spans="74:79" ht="9" customHeight="1">
      <c r="BV553" s="57"/>
      <c r="BW553" s="57"/>
      <c r="BX553" s="57"/>
      <c r="BY553" s="57"/>
      <c r="BZ553" s="57"/>
      <c r="CA553" s="57"/>
    </row>
    <row r="554" spans="74:79" ht="9" customHeight="1">
      <c r="BV554" s="57"/>
      <c r="BW554" s="57"/>
      <c r="BX554" s="57"/>
      <c r="BY554" s="57"/>
      <c r="BZ554" s="57"/>
      <c r="CA554" s="57"/>
    </row>
    <row r="555" spans="74:79" ht="9" customHeight="1">
      <c r="BV555" s="57"/>
      <c r="BW555" s="57"/>
      <c r="BX555" s="57"/>
      <c r="BY555" s="57"/>
      <c r="BZ555" s="57"/>
      <c r="CA555" s="57"/>
    </row>
    <row r="556" spans="74:79" ht="9" customHeight="1">
      <c r="BV556" s="57"/>
      <c r="BW556" s="57"/>
      <c r="BX556" s="57"/>
      <c r="BY556" s="57"/>
      <c r="BZ556" s="57"/>
      <c r="CA556" s="57"/>
    </row>
    <row r="557" spans="74:79" ht="9" customHeight="1">
      <c r="BV557" s="57"/>
      <c r="BW557" s="57"/>
      <c r="BX557" s="57"/>
      <c r="BY557" s="57"/>
      <c r="BZ557" s="57"/>
      <c r="CA557" s="57"/>
    </row>
    <row r="558" spans="74:79" ht="9" customHeight="1">
      <c r="BV558" s="57"/>
      <c r="BW558" s="57"/>
      <c r="BX558" s="57"/>
      <c r="BY558" s="57"/>
      <c r="BZ558" s="57"/>
      <c r="CA558" s="57"/>
    </row>
    <row r="559" spans="74:79" ht="9" customHeight="1">
      <c r="BV559" s="57"/>
      <c r="BW559" s="57"/>
      <c r="BX559" s="57"/>
      <c r="BY559" s="57"/>
      <c r="BZ559" s="57"/>
      <c r="CA559" s="57"/>
    </row>
    <row r="560" spans="74:79" ht="9" customHeight="1">
      <c r="BV560" s="57"/>
      <c r="BW560" s="57"/>
      <c r="BX560" s="57"/>
      <c r="BY560" s="57"/>
      <c r="BZ560" s="57"/>
      <c r="CA560" s="57"/>
    </row>
    <row r="561" spans="74:79" ht="9" customHeight="1">
      <c r="BV561" s="57"/>
      <c r="BW561" s="57"/>
      <c r="BX561" s="57"/>
      <c r="BY561" s="57"/>
      <c r="BZ561" s="57"/>
      <c r="CA561" s="57"/>
    </row>
    <row r="562" spans="74:79" ht="9" customHeight="1">
      <c r="BV562" s="57"/>
      <c r="BW562" s="57"/>
      <c r="BX562" s="57"/>
      <c r="BY562" s="57"/>
      <c r="BZ562" s="57"/>
      <c r="CA562" s="57"/>
    </row>
    <row r="563" spans="74:79" ht="9" customHeight="1">
      <c r="BV563" s="57"/>
      <c r="BW563" s="57"/>
      <c r="BX563" s="57"/>
      <c r="BY563" s="57"/>
      <c r="BZ563" s="57"/>
      <c r="CA563" s="57"/>
    </row>
    <row r="564" spans="74:79" ht="9" customHeight="1">
      <c r="BV564" s="57"/>
      <c r="BW564" s="57"/>
      <c r="BX564" s="57"/>
      <c r="BY564" s="57"/>
      <c r="BZ564" s="57"/>
      <c r="CA564" s="57"/>
    </row>
    <row r="565" spans="74:79" ht="9" customHeight="1">
      <c r="BV565" s="57"/>
      <c r="BW565" s="57"/>
      <c r="BX565" s="57"/>
      <c r="BY565" s="57"/>
      <c r="BZ565" s="57"/>
      <c r="CA565" s="57"/>
    </row>
    <row r="566" spans="74:79" ht="9" customHeight="1">
      <c r="BV566" s="57"/>
      <c r="BW566" s="57"/>
      <c r="BX566" s="57"/>
      <c r="BY566" s="57"/>
      <c r="BZ566" s="57"/>
      <c r="CA566" s="57"/>
    </row>
    <row r="567" spans="74:79" ht="9" customHeight="1">
      <c r="BV567" s="57"/>
      <c r="BW567" s="57"/>
      <c r="BX567" s="57"/>
      <c r="BY567" s="57"/>
      <c r="BZ567" s="57"/>
      <c r="CA567" s="57"/>
    </row>
    <row r="568" spans="74:79" ht="9" customHeight="1">
      <c r="BV568" s="57"/>
      <c r="BW568" s="57"/>
      <c r="BX568" s="57"/>
      <c r="BY568" s="57"/>
      <c r="BZ568" s="57"/>
      <c r="CA568" s="57"/>
    </row>
    <row r="569" spans="74:79" ht="9" customHeight="1">
      <c r="BV569" s="57"/>
      <c r="BW569" s="57"/>
      <c r="BX569" s="57"/>
      <c r="BY569" s="57"/>
      <c r="BZ569" s="57"/>
      <c r="CA569" s="57"/>
    </row>
    <row r="570" spans="74:79" ht="9" customHeight="1">
      <c r="BV570" s="57"/>
      <c r="BW570" s="57"/>
      <c r="BX570" s="57"/>
      <c r="BY570" s="57"/>
      <c r="BZ570" s="57"/>
      <c r="CA570" s="57"/>
    </row>
    <row r="571" spans="74:79" ht="9" customHeight="1">
      <c r="BV571" s="57"/>
      <c r="BW571" s="57"/>
      <c r="BX571" s="57"/>
      <c r="BY571" s="57"/>
      <c r="BZ571" s="57"/>
      <c r="CA571" s="57"/>
    </row>
    <row r="572" spans="74:79" ht="9" customHeight="1">
      <c r="BV572" s="57"/>
      <c r="BW572" s="57"/>
      <c r="BX572" s="57"/>
      <c r="BY572" s="57"/>
      <c r="BZ572" s="57"/>
      <c r="CA572" s="57"/>
    </row>
    <row r="573" spans="74:79" ht="9" customHeight="1">
      <c r="BV573" s="57"/>
      <c r="BW573" s="57"/>
      <c r="BX573" s="57"/>
      <c r="BY573" s="57"/>
      <c r="BZ573" s="57"/>
      <c r="CA573" s="57"/>
    </row>
    <row r="574" spans="74:79" ht="9" customHeight="1">
      <c r="BV574" s="57"/>
      <c r="BW574" s="57"/>
      <c r="BX574" s="57"/>
      <c r="BY574" s="57"/>
      <c r="BZ574" s="57"/>
      <c r="CA574" s="57"/>
    </row>
    <row r="575" spans="74:79" ht="9" customHeight="1">
      <c r="BV575" s="57"/>
      <c r="BW575" s="57"/>
      <c r="BX575" s="57"/>
      <c r="BY575" s="57"/>
      <c r="BZ575" s="57"/>
      <c r="CA575" s="57"/>
    </row>
    <row r="576" spans="74:79" ht="9" customHeight="1">
      <c r="BV576" s="57"/>
      <c r="BW576" s="57"/>
      <c r="BX576" s="57"/>
      <c r="BY576" s="57"/>
      <c r="BZ576" s="57"/>
      <c r="CA576" s="57"/>
    </row>
    <row r="577" spans="74:79" ht="9" customHeight="1">
      <c r="BV577" s="57"/>
      <c r="BW577" s="57"/>
      <c r="BX577" s="57"/>
      <c r="BY577" s="57"/>
      <c r="BZ577" s="57"/>
      <c r="CA577" s="57"/>
    </row>
    <row r="578" spans="74:79" ht="9" customHeight="1">
      <c r="BV578" s="57"/>
      <c r="BW578" s="57"/>
      <c r="BX578" s="57"/>
      <c r="BY578" s="57"/>
      <c r="BZ578" s="57"/>
      <c r="CA578" s="57"/>
    </row>
    <row r="579" spans="74:79" ht="9" customHeight="1">
      <c r="BV579" s="57"/>
      <c r="BW579" s="57"/>
      <c r="BX579" s="57"/>
      <c r="BY579" s="57"/>
      <c r="BZ579" s="57"/>
      <c r="CA579" s="57"/>
    </row>
    <row r="580" spans="74:79" ht="9" customHeight="1">
      <c r="BV580" s="57"/>
      <c r="BW580" s="57"/>
      <c r="BX580" s="57"/>
      <c r="BY580" s="57"/>
      <c r="BZ580" s="57"/>
      <c r="CA580" s="57"/>
    </row>
    <row r="581" spans="74:79" ht="9" customHeight="1">
      <c r="BV581" s="57"/>
      <c r="BW581" s="57"/>
      <c r="BX581" s="57"/>
      <c r="BY581" s="57"/>
      <c r="BZ581" s="57"/>
      <c r="CA581" s="57"/>
    </row>
    <row r="582" spans="74:79" ht="9" customHeight="1">
      <c r="BV582" s="57"/>
      <c r="BW582" s="57"/>
      <c r="BX582" s="57"/>
      <c r="BY582" s="57"/>
      <c r="BZ582" s="57"/>
      <c r="CA582" s="57"/>
    </row>
    <row r="583" spans="74:79" ht="9" customHeight="1">
      <c r="BV583" s="57"/>
      <c r="BW583" s="57"/>
      <c r="BX583" s="57"/>
      <c r="BY583" s="57"/>
      <c r="BZ583" s="57"/>
      <c r="CA583" s="57"/>
    </row>
    <row r="584" spans="74:79" ht="9" customHeight="1">
      <c r="BV584" s="57"/>
      <c r="BW584" s="57"/>
      <c r="BX584" s="57"/>
      <c r="BY584" s="57"/>
      <c r="BZ584" s="57"/>
      <c r="CA584" s="57"/>
    </row>
    <row r="585" spans="74:79" ht="9" customHeight="1">
      <c r="BV585" s="57"/>
      <c r="BW585" s="57"/>
      <c r="BX585" s="57"/>
      <c r="BY585" s="57"/>
      <c r="BZ585" s="57"/>
      <c r="CA585" s="57"/>
    </row>
    <row r="586" spans="74:79" ht="9" customHeight="1">
      <c r="BV586" s="57"/>
      <c r="BW586" s="57"/>
      <c r="BX586" s="57"/>
      <c r="BY586" s="57"/>
      <c r="BZ586" s="57"/>
      <c r="CA586" s="57"/>
    </row>
    <row r="587" spans="74:79" ht="9" customHeight="1">
      <c r="BV587" s="57"/>
      <c r="BW587" s="57"/>
      <c r="BX587" s="57"/>
      <c r="BY587" s="57"/>
      <c r="BZ587" s="57"/>
      <c r="CA587" s="57"/>
    </row>
    <row r="588" spans="74:79" ht="9" customHeight="1">
      <c r="BV588" s="57"/>
      <c r="BW588" s="57"/>
      <c r="BX588" s="57"/>
      <c r="BY588" s="57"/>
      <c r="BZ588" s="57"/>
      <c r="CA588" s="57"/>
    </row>
    <row r="589" spans="74:79" ht="9" customHeight="1">
      <c r="BV589" s="57"/>
      <c r="BW589" s="57"/>
      <c r="BX589" s="57"/>
      <c r="BY589" s="57"/>
      <c r="BZ589" s="57"/>
      <c r="CA589" s="57"/>
    </row>
    <row r="590" spans="74:79" ht="9" customHeight="1">
      <c r="BV590" s="57"/>
      <c r="BW590" s="57"/>
      <c r="BX590" s="57"/>
      <c r="BY590" s="57"/>
      <c r="BZ590" s="57"/>
      <c r="CA590" s="57"/>
    </row>
    <row r="591" spans="74:79" ht="9" customHeight="1">
      <c r="BV591" s="57"/>
      <c r="BW591" s="57"/>
      <c r="BX591" s="57"/>
      <c r="BY591" s="57"/>
      <c r="BZ591" s="57"/>
      <c r="CA591" s="57"/>
    </row>
    <row r="592" spans="74:78" ht="9" customHeight="1">
      <c r="BV592" s="57"/>
      <c r="BW592" s="57"/>
      <c r="BX592" s="57"/>
      <c r="BY592" s="57"/>
      <c r="BZ592" s="57"/>
    </row>
    <row r="593" spans="74:78" ht="9" customHeight="1">
      <c r="BV593" s="57"/>
      <c r="BW593" s="57"/>
      <c r="BX593" s="57"/>
      <c r="BY593" s="57"/>
      <c r="BZ593" s="57"/>
    </row>
    <row r="594" spans="74:78" ht="9" customHeight="1">
      <c r="BV594" s="57"/>
      <c r="BW594" s="57"/>
      <c r="BX594" s="57"/>
      <c r="BY594" s="57"/>
      <c r="BZ594" s="57"/>
    </row>
    <row r="595" spans="74:78" ht="9" customHeight="1">
      <c r="BV595" s="57"/>
      <c r="BW595" s="57"/>
      <c r="BX595" s="57"/>
      <c r="BY595" s="57"/>
      <c r="BZ595" s="57"/>
    </row>
    <row r="596" spans="74:78" ht="9" customHeight="1">
      <c r="BV596" s="57"/>
      <c r="BW596" s="57"/>
      <c r="BX596" s="57"/>
      <c r="BY596" s="57"/>
      <c r="BZ596" s="57"/>
    </row>
    <row r="597" spans="74:78" ht="9" customHeight="1">
      <c r="BV597" s="57"/>
      <c r="BW597" s="57"/>
      <c r="BX597" s="57"/>
      <c r="BY597" s="57"/>
      <c r="BZ597" s="57"/>
    </row>
    <row r="598" spans="74:78" ht="9" customHeight="1">
      <c r="BV598" s="57"/>
      <c r="BW598" s="57"/>
      <c r="BX598" s="57"/>
      <c r="BY598" s="57"/>
      <c r="BZ598" s="57"/>
    </row>
    <row r="599" spans="74:78" ht="9" customHeight="1">
      <c r="BV599" s="57"/>
      <c r="BW599" s="57"/>
      <c r="BX599" s="57"/>
      <c r="BY599" s="57"/>
      <c r="BZ599" s="57"/>
    </row>
    <row r="600" spans="74:78" ht="9" customHeight="1">
      <c r="BV600" s="57"/>
      <c r="BW600" s="57"/>
      <c r="BX600" s="57"/>
      <c r="BY600" s="57"/>
      <c r="BZ600" s="57"/>
    </row>
    <row r="601" spans="74:78" ht="9" customHeight="1">
      <c r="BV601" s="57"/>
      <c r="BW601" s="57"/>
      <c r="BX601" s="57"/>
      <c r="BY601" s="57"/>
      <c r="BZ601" s="57"/>
    </row>
    <row r="602" spans="74:78" ht="9" customHeight="1">
      <c r="BV602" s="57"/>
      <c r="BW602" s="57"/>
      <c r="BX602" s="57"/>
      <c r="BY602" s="57"/>
      <c r="BZ602" s="57"/>
    </row>
    <row r="603" spans="74:78" ht="9" customHeight="1">
      <c r="BV603" s="57"/>
      <c r="BW603" s="57"/>
      <c r="BX603" s="57"/>
      <c r="BY603" s="57"/>
      <c r="BZ603" s="57"/>
    </row>
    <row r="604" spans="74:78" ht="9" customHeight="1">
      <c r="BV604" s="57"/>
      <c r="BW604" s="57"/>
      <c r="BX604" s="57"/>
      <c r="BY604" s="57"/>
      <c r="BZ604" s="57"/>
    </row>
    <row r="605" spans="74:78" ht="9" customHeight="1">
      <c r="BV605" s="57"/>
      <c r="BW605" s="57"/>
      <c r="BX605" s="57"/>
      <c r="BY605" s="57"/>
      <c r="BZ605" s="57"/>
    </row>
    <row r="606" spans="74:78" ht="9" customHeight="1">
      <c r="BV606" s="57"/>
      <c r="BW606" s="57"/>
      <c r="BX606" s="57"/>
      <c r="BY606" s="57"/>
      <c r="BZ606" s="57"/>
    </row>
    <row r="607" spans="74:78" ht="9" customHeight="1">
      <c r="BV607" s="57"/>
      <c r="BW607" s="57"/>
      <c r="BX607" s="57"/>
      <c r="BY607" s="57"/>
      <c r="BZ607" s="57"/>
    </row>
    <row r="608" spans="74:78" ht="9" customHeight="1">
      <c r="BV608" s="57"/>
      <c r="BW608" s="57"/>
      <c r="BX608" s="57"/>
      <c r="BY608" s="57"/>
      <c r="BZ608" s="57"/>
    </row>
    <row r="609" spans="74:78" ht="9" customHeight="1">
      <c r="BV609" s="57"/>
      <c r="BW609" s="57"/>
      <c r="BX609" s="57"/>
      <c r="BY609" s="57"/>
      <c r="BZ609" s="57"/>
    </row>
    <row r="610" spans="74:78" ht="9" customHeight="1">
      <c r="BV610" s="57"/>
      <c r="BW610" s="57"/>
      <c r="BX610" s="57"/>
      <c r="BY610" s="57"/>
      <c r="BZ610" s="57"/>
    </row>
    <row r="611" spans="74:78" ht="9" customHeight="1">
      <c r="BV611" s="57"/>
      <c r="BW611" s="57"/>
      <c r="BX611" s="57"/>
      <c r="BY611" s="57"/>
      <c r="BZ611" s="57"/>
    </row>
    <row r="612" spans="74:78" ht="9" customHeight="1">
      <c r="BV612" s="57"/>
      <c r="BW612" s="57"/>
      <c r="BX612" s="57"/>
      <c r="BY612" s="57"/>
      <c r="BZ612" s="57"/>
    </row>
    <row r="613" spans="74:78" ht="9" customHeight="1">
      <c r="BV613" s="57"/>
      <c r="BW613" s="57"/>
      <c r="BX613" s="57"/>
      <c r="BY613" s="57"/>
      <c r="BZ613" s="57"/>
    </row>
    <row r="614" spans="74:78" ht="9" customHeight="1">
      <c r="BV614" s="57"/>
      <c r="BW614" s="57"/>
      <c r="BX614" s="57"/>
      <c r="BY614" s="57"/>
      <c r="BZ614" s="57"/>
    </row>
    <row r="615" spans="74:78" ht="9" customHeight="1">
      <c r="BV615" s="57"/>
      <c r="BW615" s="57"/>
      <c r="BX615" s="57"/>
      <c r="BY615" s="57"/>
      <c r="BZ615" s="57"/>
    </row>
    <row r="616" spans="74:78" ht="9" customHeight="1">
      <c r="BV616" s="57"/>
      <c r="BW616" s="57"/>
      <c r="BX616" s="57"/>
      <c r="BY616" s="57"/>
      <c r="BZ616" s="57"/>
    </row>
    <row r="617" spans="74:78" ht="9" customHeight="1">
      <c r="BV617" s="57"/>
      <c r="BW617" s="57"/>
      <c r="BX617" s="57"/>
      <c r="BY617" s="57"/>
      <c r="BZ617" s="57"/>
    </row>
    <row r="618" spans="74:78" ht="9" customHeight="1">
      <c r="BV618" s="57"/>
      <c r="BW618" s="57"/>
      <c r="BX618" s="57"/>
      <c r="BY618" s="57"/>
      <c r="BZ618" s="57"/>
    </row>
    <row r="619" spans="74:78" ht="9" customHeight="1">
      <c r="BV619" s="57"/>
      <c r="BW619" s="57"/>
      <c r="BX619" s="57"/>
      <c r="BY619" s="57"/>
      <c r="BZ619" s="57"/>
    </row>
    <row r="620" spans="74:78" ht="9" customHeight="1">
      <c r="BV620" s="57"/>
      <c r="BW620" s="57"/>
      <c r="BX620" s="57"/>
      <c r="BY620" s="57"/>
      <c r="BZ620" s="57"/>
    </row>
    <row r="621" spans="74:78" ht="9" customHeight="1">
      <c r="BV621" s="57"/>
      <c r="BY621" s="57"/>
      <c r="BZ621" s="57"/>
    </row>
    <row r="622" spans="74:78" ht="9" customHeight="1">
      <c r="BV622" s="57"/>
      <c r="BZ622" s="57"/>
    </row>
    <row r="623" spans="74:78" ht="9" customHeight="1">
      <c r="BV623" s="57"/>
      <c r="BZ623" s="57"/>
    </row>
    <row r="624" ht="9" customHeight="1">
      <c r="BV624" s="57"/>
    </row>
    <row r="625" ht="9" customHeight="1">
      <c r="BV625" s="57"/>
    </row>
    <row r="626" ht="9" customHeight="1">
      <c r="BV626" s="57"/>
    </row>
    <row r="627" ht="9" customHeight="1">
      <c r="BV627" s="57"/>
    </row>
    <row r="628" ht="9" customHeight="1">
      <c r="BV628" s="57"/>
    </row>
    <row r="629" ht="9" customHeight="1">
      <c r="BV629" s="57"/>
    </row>
    <row r="630" ht="9" customHeight="1">
      <c r="BV630" s="57"/>
    </row>
    <row r="631" ht="9" customHeight="1">
      <c r="BV631" s="57"/>
    </row>
    <row r="632" ht="9" customHeight="1">
      <c r="BV632" s="57"/>
    </row>
    <row r="633" ht="9" customHeight="1">
      <c r="BV633" s="57"/>
    </row>
    <row r="634" ht="9" customHeight="1">
      <c r="BV634" s="57"/>
    </row>
    <row r="635" ht="9" customHeight="1">
      <c r="BV635" s="57"/>
    </row>
    <row r="636" ht="9" customHeight="1">
      <c r="BV636" s="57"/>
    </row>
    <row r="637" ht="9" customHeight="1">
      <c r="BV637" s="57"/>
    </row>
    <row r="638" ht="9" customHeight="1">
      <c r="BV638" s="57"/>
    </row>
    <row r="639" ht="9" customHeight="1">
      <c r="BV639" s="57"/>
    </row>
    <row r="640" ht="9" customHeight="1">
      <c r="BV640" s="57"/>
    </row>
    <row r="641" ht="9" customHeight="1">
      <c r="BV641" s="57"/>
    </row>
    <row r="642" ht="9" customHeight="1">
      <c r="BV642" s="57"/>
    </row>
    <row r="643" ht="9" customHeight="1">
      <c r="BV643" s="57"/>
    </row>
    <row r="644" ht="9" customHeight="1">
      <c r="BV644" s="57"/>
    </row>
  </sheetData>
  <sheetProtection/>
  <mergeCells count="934">
    <mergeCell ref="AN240:AN241"/>
    <mergeCell ref="AF9:AJ9"/>
    <mergeCell ref="AF10:AJ10"/>
    <mergeCell ref="E175:E176"/>
    <mergeCell ref="AN114:AN115"/>
    <mergeCell ref="AF5:AJ5"/>
    <mergeCell ref="AF6:AJ6"/>
    <mergeCell ref="AF7:AJ7"/>
    <mergeCell ref="AF8:AJ8"/>
    <mergeCell ref="AC10:AE14"/>
    <mergeCell ref="AC15:AE19"/>
    <mergeCell ref="AC20:AE24"/>
    <mergeCell ref="AC25:AE29"/>
    <mergeCell ref="BE191:BH192"/>
    <mergeCell ref="BE194:BH195"/>
    <mergeCell ref="AV269:AV271"/>
    <mergeCell ref="D3:K4"/>
    <mergeCell ref="L3:AA4"/>
    <mergeCell ref="AC3:AE4"/>
    <mergeCell ref="AC5:AE9"/>
    <mergeCell ref="L5:P5"/>
    <mergeCell ref="L6:P6"/>
    <mergeCell ref="L7:P7"/>
    <mergeCell ref="BJ38:BN38"/>
    <mergeCell ref="AS189:AV189"/>
    <mergeCell ref="AW189:AZ189"/>
    <mergeCell ref="BO189:BQ189"/>
    <mergeCell ref="B3:C4"/>
    <mergeCell ref="B25:C29"/>
    <mergeCell ref="B5:C9"/>
    <mergeCell ref="B10:C14"/>
    <mergeCell ref="B15:C19"/>
    <mergeCell ref="B20:C24"/>
    <mergeCell ref="BJ39:BN39"/>
    <mergeCell ref="BJ42:BN42"/>
    <mergeCell ref="BJ43:BN43"/>
    <mergeCell ref="AM249:AN250"/>
    <mergeCell ref="BA249:BD249"/>
    <mergeCell ref="BF249:BG249"/>
    <mergeCell ref="BH249:BJ249"/>
    <mergeCell ref="BE197:BH198"/>
    <mergeCell ref="AZ194:AZ196"/>
    <mergeCell ref="BD194:BD196"/>
    <mergeCell ref="AA84:AE84"/>
    <mergeCell ref="AA85:AE85"/>
    <mergeCell ref="AA88:AE88"/>
    <mergeCell ref="AA89:AE89"/>
    <mergeCell ref="AB176:AF176"/>
    <mergeCell ref="AB177:AF177"/>
    <mergeCell ref="AB180:AF180"/>
    <mergeCell ref="AB181:AF181"/>
    <mergeCell ref="AO263:AR265"/>
    <mergeCell ref="AV263:AV265"/>
    <mergeCell ref="AZ263:AZ265"/>
    <mergeCell ref="AR269:AR271"/>
    <mergeCell ref="AZ266:AZ268"/>
    <mergeCell ref="AM168:BH170"/>
    <mergeCell ref="AR161:AR163"/>
    <mergeCell ref="AV161:AV163"/>
    <mergeCell ref="AW161:AZ163"/>
    <mergeCell ref="BA161:BD162"/>
    <mergeCell ref="AR158:AR160"/>
    <mergeCell ref="AS158:AV160"/>
    <mergeCell ref="AZ158:AZ160"/>
    <mergeCell ref="BA158:BD159"/>
    <mergeCell ref="AO155:AR157"/>
    <mergeCell ref="AV155:AV157"/>
    <mergeCell ref="AZ155:AZ157"/>
    <mergeCell ref="BA155:BD156"/>
    <mergeCell ref="BA153:BD153"/>
    <mergeCell ref="BF153:BG153"/>
    <mergeCell ref="BH153:BJ153"/>
    <mergeCell ref="AO154:AR154"/>
    <mergeCell ref="AS154:AV154"/>
    <mergeCell ref="AW154:AZ154"/>
    <mergeCell ref="BA154:BD154"/>
    <mergeCell ref="AM153:AN154"/>
    <mergeCell ref="AO153:AR153"/>
    <mergeCell ref="AS153:AV153"/>
    <mergeCell ref="AW153:AZ153"/>
    <mergeCell ref="AR149:AR151"/>
    <mergeCell ref="AV149:AV151"/>
    <mergeCell ref="AW149:AZ151"/>
    <mergeCell ref="BA149:BD150"/>
    <mergeCell ref="AR146:AR148"/>
    <mergeCell ref="AS146:AV148"/>
    <mergeCell ref="AZ146:AZ148"/>
    <mergeCell ref="BA146:BD147"/>
    <mergeCell ref="AO143:AR145"/>
    <mergeCell ref="AV143:AV145"/>
    <mergeCell ref="AZ143:AZ145"/>
    <mergeCell ref="BA143:BD144"/>
    <mergeCell ref="BA141:BD141"/>
    <mergeCell ref="BF141:BG141"/>
    <mergeCell ref="BH141:BJ141"/>
    <mergeCell ref="AO142:AR142"/>
    <mergeCell ref="AS142:AV142"/>
    <mergeCell ref="AW142:AZ142"/>
    <mergeCell ref="BA142:BD142"/>
    <mergeCell ref="AM141:AN142"/>
    <mergeCell ref="AO141:AR141"/>
    <mergeCell ref="AS141:AV141"/>
    <mergeCell ref="AW141:AZ141"/>
    <mergeCell ref="AR85:AR87"/>
    <mergeCell ref="AV85:AV87"/>
    <mergeCell ref="AW85:AZ87"/>
    <mergeCell ref="BA85:BD86"/>
    <mergeCell ref="AR82:AR84"/>
    <mergeCell ref="AS82:AV84"/>
    <mergeCell ref="AZ82:AZ84"/>
    <mergeCell ref="BA82:BD83"/>
    <mergeCell ref="AO79:AR81"/>
    <mergeCell ref="AV79:AV81"/>
    <mergeCell ref="AZ79:AZ81"/>
    <mergeCell ref="BA79:BD80"/>
    <mergeCell ref="BA77:BD77"/>
    <mergeCell ref="BF77:BG77"/>
    <mergeCell ref="BH77:BJ77"/>
    <mergeCell ref="AO78:AR78"/>
    <mergeCell ref="AS78:AV78"/>
    <mergeCell ref="AW78:AZ78"/>
    <mergeCell ref="BA78:BD78"/>
    <mergeCell ref="AM77:AN78"/>
    <mergeCell ref="AO77:AR77"/>
    <mergeCell ref="AS77:AV77"/>
    <mergeCell ref="AW77:AZ77"/>
    <mergeCell ref="AR69:AR71"/>
    <mergeCell ref="AV69:AV71"/>
    <mergeCell ref="AW69:AZ71"/>
    <mergeCell ref="BA69:BD70"/>
    <mergeCell ref="AR66:AR68"/>
    <mergeCell ref="AS66:AV68"/>
    <mergeCell ref="AZ66:AZ68"/>
    <mergeCell ref="BA66:BD67"/>
    <mergeCell ref="AO63:AR65"/>
    <mergeCell ref="AV63:AV65"/>
    <mergeCell ref="AZ63:AZ65"/>
    <mergeCell ref="BA63:BD64"/>
    <mergeCell ref="AM61:AN62"/>
    <mergeCell ref="AO61:AR61"/>
    <mergeCell ref="AS61:AV61"/>
    <mergeCell ref="AW61:AZ61"/>
    <mergeCell ref="AW62:AZ62"/>
    <mergeCell ref="BA61:BD61"/>
    <mergeCell ref="BF61:BG61"/>
    <mergeCell ref="BH61:BJ61"/>
    <mergeCell ref="AO62:AR62"/>
    <mergeCell ref="AS62:AV62"/>
    <mergeCell ref="BA62:BD62"/>
    <mergeCell ref="AW117:AZ117"/>
    <mergeCell ref="BA117:BD117"/>
    <mergeCell ref="BF117:BG117"/>
    <mergeCell ref="BH117:BJ117"/>
    <mergeCell ref="BE38:BI38"/>
    <mergeCell ref="AO43:AR44"/>
    <mergeCell ref="BE43:BI43"/>
    <mergeCell ref="BE39:BI39"/>
    <mergeCell ref="AO40:AR41"/>
    <mergeCell ref="BE42:BI42"/>
    <mergeCell ref="AF11:AJ11"/>
    <mergeCell ref="AF12:AJ12"/>
    <mergeCell ref="AF13:AJ13"/>
    <mergeCell ref="AF14:AJ14"/>
    <mergeCell ref="BE51:BH52"/>
    <mergeCell ref="AZ57:AZ59"/>
    <mergeCell ref="BA57:BD59"/>
    <mergeCell ref="BE57:BH58"/>
    <mergeCell ref="BD54:BD56"/>
    <mergeCell ref="BE54:BH55"/>
    <mergeCell ref="AZ51:AZ53"/>
    <mergeCell ref="AW54:AZ56"/>
    <mergeCell ref="BD51:BD53"/>
    <mergeCell ref="BD48:BD50"/>
    <mergeCell ref="AZ48:AZ50"/>
    <mergeCell ref="AO25:AS25"/>
    <mergeCell ref="AO21:AS21"/>
    <mergeCell ref="AW47:AZ47"/>
    <mergeCell ref="AO48:AR50"/>
    <mergeCell ref="BA46:BD46"/>
    <mergeCell ref="BA47:BD47"/>
    <mergeCell ref="BL46:BN46"/>
    <mergeCell ref="BO46:BQ46"/>
    <mergeCell ref="BJ46:BK46"/>
    <mergeCell ref="BE48:BH49"/>
    <mergeCell ref="BE47:BH47"/>
    <mergeCell ref="BE46:BH46"/>
    <mergeCell ref="U307:U309"/>
    <mergeCell ref="V307:Y308"/>
    <mergeCell ref="I310:I312"/>
    <mergeCell ref="M313:M315"/>
    <mergeCell ref="Q313:Q315"/>
    <mergeCell ref="R313:U315"/>
    <mergeCell ref="F304:I306"/>
    <mergeCell ref="I307:I309"/>
    <mergeCell ref="J307:M309"/>
    <mergeCell ref="Q307:Q309"/>
    <mergeCell ref="I279:I281"/>
    <mergeCell ref="M279:M281"/>
    <mergeCell ref="N279:Q281"/>
    <mergeCell ref="R279:U280"/>
    <mergeCell ref="I276:I278"/>
    <mergeCell ref="J276:M278"/>
    <mergeCell ref="Q276:Q278"/>
    <mergeCell ref="R276:U277"/>
    <mergeCell ref="F273:I275"/>
    <mergeCell ref="M273:M275"/>
    <mergeCell ref="Q273:Q275"/>
    <mergeCell ref="R273:U274"/>
    <mergeCell ref="R271:U271"/>
    <mergeCell ref="W271:X271"/>
    <mergeCell ref="Y271:AA271"/>
    <mergeCell ref="F272:I272"/>
    <mergeCell ref="J272:M272"/>
    <mergeCell ref="N272:Q272"/>
    <mergeCell ref="R272:U272"/>
    <mergeCell ref="D271:E272"/>
    <mergeCell ref="F271:I271"/>
    <mergeCell ref="J271:M271"/>
    <mergeCell ref="N271:Q271"/>
    <mergeCell ref="I267:I269"/>
    <mergeCell ref="M267:M269"/>
    <mergeCell ref="N267:Q269"/>
    <mergeCell ref="R267:U268"/>
    <mergeCell ref="I264:I266"/>
    <mergeCell ref="J264:M266"/>
    <mergeCell ref="Q264:Q266"/>
    <mergeCell ref="R264:U265"/>
    <mergeCell ref="F261:I263"/>
    <mergeCell ref="M261:M263"/>
    <mergeCell ref="Q261:Q263"/>
    <mergeCell ref="R261:U262"/>
    <mergeCell ref="R259:U259"/>
    <mergeCell ref="W259:X259"/>
    <mergeCell ref="Y259:AA259"/>
    <mergeCell ref="F260:I260"/>
    <mergeCell ref="J260:M260"/>
    <mergeCell ref="N260:Q260"/>
    <mergeCell ref="R260:U260"/>
    <mergeCell ref="D259:E260"/>
    <mergeCell ref="F259:I259"/>
    <mergeCell ref="J259:M259"/>
    <mergeCell ref="N259:Q259"/>
    <mergeCell ref="I255:I257"/>
    <mergeCell ref="M255:M257"/>
    <mergeCell ref="N255:Q257"/>
    <mergeCell ref="R255:U256"/>
    <mergeCell ref="I252:I254"/>
    <mergeCell ref="J252:M254"/>
    <mergeCell ref="Q252:Q254"/>
    <mergeCell ref="R252:U253"/>
    <mergeCell ref="F249:I251"/>
    <mergeCell ref="M249:M251"/>
    <mergeCell ref="Q249:Q251"/>
    <mergeCell ref="R249:U250"/>
    <mergeCell ref="R247:U247"/>
    <mergeCell ref="W247:X247"/>
    <mergeCell ref="Y247:AA247"/>
    <mergeCell ref="F248:I248"/>
    <mergeCell ref="J248:M248"/>
    <mergeCell ref="N248:Q248"/>
    <mergeCell ref="R248:U248"/>
    <mergeCell ref="D247:E248"/>
    <mergeCell ref="F247:I247"/>
    <mergeCell ref="J247:M247"/>
    <mergeCell ref="N247:Q247"/>
    <mergeCell ref="I243:I245"/>
    <mergeCell ref="M243:M245"/>
    <mergeCell ref="N243:Q245"/>
    <mergeCell ref="R243:U244"/>
    <mergeCell ref="I240:I242"/>
    <mergeCell ref="J240:M242"/>
    <mergeCell ref="Q240:Q242"/>
    <mergeCell ref="R240:U241"/>
    <mergeCell ref="F237:I239"/>
    <mergeCell ref="M237:M239"/>
    <mergeCell ref="Q237:Q239"/>
    <mergeCell ref="R237:U238"/>
    <mergeCell ref="R235:U235"/>
    <mergeCell ref="W235:X235"/>
    <mergeCell ref="Y235:AA235"/>
    <mergeCell ref="F236:I236"/>
    <mergeCell ref="J236:M236"/>
    <mergeCell ref="N236:Q236"/>
    <mergeCell ref="R236:U236"/>
    <mergeCell ref="D235:E236"/>
    <mergeCell ref="F235:I235"/>
    <mergeCell ref="J235:M235"/>
    <mergeCell ref="N235:Q235"/>
    <mergeCell ref="I231:I233"/>
    <mergeCell ref="M231:M233"/>
    <mergeCell ref="N231:Q233"/>
    <mergeCell ref="R231:U232"/>
    <mergeCell ref="I228:I230"/>
    <mergeCell ref="J228:M230"/>
    <mergeCell ref="Q228:Q230"/>
    <mergeCell ref="R228:U229"/>
    <mergeCell ref="F225:I227"/>
    <mergeCell ref="M225:M227"/>
    <mergeCell ref="Q225:Q227"/>
    <mergeCell ref="R225:U226"/>
    <mergeCell ref="R223:U223"/>
    <mergeCell ref="W223:X223"/>
    <mergeCell ref="Y223:AA223"/>
    <mergeCell ref="F224:I224"/>
    <mergeCell ref="J224:M224"/>
    <mergeCell ref="N224:Q224"/>
    <mergeCell ref="R224:U224"/>
    <mergeCell ref="D223:E224"/>
    <mergeCell ref="F223:I223"/>
    <mergeCell ref="J223:M223"/>
    <mergeCell ref="N223:Q223"/>
    <mergeCell ref="I219:I221"/>
    <mergeCell ref="M219:M221"/>
    <mergeCell ref="N219:Q221"/>
    <mergeCell ref="R219:U220"/>
    <mergeCell ref="R213:U214"/>
    <mergeCell ref="I216:I218"/>
    <mergeCell ref="J216:M218"/>
    <mergeCell ref="Q216:Q218"/>
    <mergeCell ref="R216:U217"/>
    <mergeCell ref="D211:E212"/>
    <mergeCell ref="F211:I211"/>
    <mergeCell ref="J211:M211"/>
    <mergeCell ref="N211:Q211"/>
    <mergeCell ref="F212:I212"/>
    <mergeCell ref="J212:M212"/>
    <mergeCell ref="N212:Q212"/>
    <mergeCell ref="I207:I209"/>
    <mergeCell ref="M207:M209"/>
    <mergeCell ref="N207:Q209"/>
    <mergeCell ref="R207:U208"/>
    <mergeCell ref="I204:I206"/>
    <mergeCell ref="J204:M206"/>
    <mergeCell ref="Q204:Q206"/>
    <mergeCell ref="R204:U205"/>
    <mergeCell ref="F201:I203"/>
    <mergeCell ref="M201:M203"/>
    <mergeCell ref="Q201:Q203"/>
    <mergeCell ref="R201:U202"/>
    <mergeCell ref="F157:I158"/>
    <mergeCell ref="F160:I161"/>
    <mergeCell ref="F163:I164"/>
    <mergeCell ref="F166:I167"/>
    <mergeCell ref="F169:I170"/>
    <mergeCell ref="F172:I173"/>
    <mergeCell ref="F175:I176"/>
    <mergeCell ref="F178:I179"/>
    <mergeCell ref="R212:U212"/>
    <mergeCell ref="I325:I327"/>
    <mergeCell ref="M325:M327"/>
    <mergeCell ref="F289:I290"/>
    <mergeCell ref="F292:I293"/>
    <mergeCell ref="F295:I296"/>
    <mergeCell ref="F298:I299"/>
    <mergeCell ref="F213:I215"/>
    <mergeCell ref="M213:M215"/>
    <mergeCell ref="Q213:Q215"/>
    <mergeCell ref="N200:Q200"/>
    <mergeCell ref="F193:I194"/>
    <mergeCell ref="F181:I182"/>
    <mergeCell ref="F184:I185"/>
    <mergeCell ref="F187:I188"/>
    <mergeCell ref="F190:I191"/>
    <mergeCell ref="N199:Q199"/>
    <mergeCell ref="F196:I197"/>
    <mergeCell ref="D199:E200"/>
    <mergeCell ref="F199:I199"/>
    <mergeCell ref="J199:M199"/>
    <mergeCell ref="F200:I200"/>
    <mergeCell ref="J200:M200"/>
    <mergeCell ref="I147:I149"/>
    <mergeCell ref="M147:M149"/>
    <mergeCell ref="N147:Q149"/>
    <mergeCell ref="R147:U148"/>
    <mergeCell ref="I144:I146"/>
    <mergeCell ref="J144:M146"/>
    <mergeCell ref="Q144:Q146"/>
    <mergeCell ref="R144:U145"/>
    <mergeCell ref="F141:I143"/>
    <mergeCell ref="M141:M143"/>
    <mergeCell ref="Q141:Q143"/>
    <mergeCell ref="R141:U142"/>
    <mergeCell ref="R139:U139"/>
    <mergeCell ref="W139:X139"/>
    <mergeCell ref="Y139:AA139"/>
    <mergeCell ref="F140:I140"/>
    <mergeCell ref="J140:M140"/>
    <mergeCell ref="N140:Q140"/>
    <mergeCell ref="R140:U140"/>
    <mergeCell ref="D139:E140"/>
    <mergeCell ref="F139:I139"/>
    <mergeCell ref="J139:M139"/>
    <mergeCell ref="N139:Q139"/>
    <mergeCell ref="I135:I137"/>
    <mergeCell ref="M135:M137"/>
    <mergeCell ref="N135:Q137"/>
    <mergeCell ref="R135:U136"/>
    <mergeCell ref="I132:I134"/>
    <mergeCell ref="J132:M134"/>
    <mergeCell ref="Q132:Q134"/>
    <mergeCell ref="R132:U133"/>
    <mergeCell ref="J128:M128"/>
    <mergeCell ref="N128:Q128"/>
    <mergeCell ref="R128:U128"/>
    <mergeCell ref="F129:I131"/>
    <mergeCell ref="M129:M131"/>
    <mergeCell ref="Q129:Q131"/>
    <mergeCell ref="R129:U130"/>
    <mergeCell ref="F82:I83"/>
    <mergeCell ref="V89:Z89"/>
    <mergeCell ref="D127:E128"/>
    <mergeCell ref="F127:I127"/>
    <mergeCell ref="J127:M127"/>
    <mergeCell ref="N127:Q127"/>
    <mergeCell ref="R127:U127"/>
    <mergeCell ref="W127:X127"/>
    <mergeCell ref="Y127:AA127"/>
    <mergeCell ref="F128:I128"/>
    <mergeCell ref="AO5:AS5"/>
    <mergeCell ref="AO6:AS6"/>
    <mergeCell ref="AO7:AS7"/>
    <mergeCell ref="F76:I77"/>
    <mergeCell ref="AF15:AJ15"/>
    <mergeCell ref="AF16:AJ16"/>
    <mergeCell ref="AF17:AJ17"/>
    <mergeCell ref="AO19:AS19"/>
    <mergeCell ref="AO20:AS20"/>
    <mergeCell ref="AF25:AJ25"/>
    <mergeCell ref="AF22:AJ22"/>
    <mergeCell ref="AF23:AJ23"/>
    <mergeCell ref="AF24:AJ24"/>
    <mergeCell ref="L8:P8"/>
    <mergeCell ref="L21:P21"/>
    <mergeCell ref="L9:P9"/>
    <mergeCell ref="AF18:AJ18"/>
    <mergeCell ref="AF19:AJ19"/>
    <mergeCell ref="AF20:AJ20"/>
    <mergeCell ref="AF21:AJ21"/>
    <mergeCell ref="R200:U200"/>
    <mergeCell ref="R211:U211"/>
    <mergeCell ref="AM189:AN190"/>
    <mergeCell ref="AO189:AR189"/>
    <mergeCell ref="R199:U199"/>
    <mergeCell ref="W199:X199"/>
    <mergeCell ref="Y199:AA199"/>
    <mergeCell ref="W211:X211"/>
    <mergeCell ref="Y211:AA211"/>
    <mergeCell ref="AF34:AH34"/>
    <mergeCell ref="D31:AG33"/>
    <mergeCell ref="W180:AA180"/>
    <mergeCell ref="W181:AA181"/>
    <mergeCell ref="W176:AA176"/>
    <mergeCell ref="W177:AA177"/>
    <mergeCell ref="V84:Z84"/>
    <mergeCell ref="V85:Z85"/>
    <mergeCell ref="F79:I80"/>
    <mergeCell ref="V88:Z88"/>
    <mergeCell ref="L26:P26"/>
    <mergeCell ref="L24:P24"/>
    <mergeCell ref="AF29:AJ29"/>
    <mergeCell ref="L29:P29"/>
    <mergeCell ref="AF26:AJ26"/>
    <mergeCell ref="AF27:AJ27"/>
    <mergeCell ref="AF28:AJ28"/>
    <mergeCell ref="AM46:AN47"/>
    <mergeCell ref="AO46:AR46"/>
    <mergeCell ref="AS46:AV46"/>
    <mergeCell ref="AW46:AZ46"/>
    <mergeCell ref="AO47:AR47"/>
    <mergeCell ref="AO8:AS8"/>
    <mergeCell ref="AO9:AS9"/>
    <mergeCell ref="AO10:AS10"/>
    <mergeCell ref="AO11:AS11"/>
    <mergeCell ref="L11:P11"/>
    <mergeCell ref="L12:P12"/>
    <mergeCell ref="L13:P13"/>
    <mergeCell ref="L15:P15"/>
    <mergeCell ref="L14:P14"/>
    <mergeCell ref="BL189:BN189"/>
    <mergeCell ref="AR57:AR59"/>
    <mergeCell ref="AR54:AR56"/>
    <mergeCell ref="AV54:AV56"/>
    <mergeCell ref="AM90:BH92"/>
    <mergeCell ref="AM74:BN76"/>
    <mergeCell ref="AO93:AR94"/>
    <mergeCell ref="AO96:AR97"/>
    <mergeCell ref="AV57:AV59"/>
    <mergeCell ref="AS117:AV117"/>
    <mergeCell ref="BE189:BH189"/>
    <mergeCell ref="BJ189:BK189"/>
    <mergeCell ref="BA189:BD189"/>
    <mergeCell ref="BE190:BH190"/>
    <mergeCell ref="AV191:AV193"/>
    <mergeCell ref="AZ191:AZ193"/>
    <mergeCell ref="BD191:BD193"/>
    <mergeCell ref="BA190:BD190"/>
    <mergeCell ref="BA200:BD202"/>
    <mergeCell ref="AR197:AR199"/>
    <mergeCell ref="AV197:AV199"/>
    <mergeCell ref="AW197:AZ199"/>
    <mergeCell ref="BD197:BD199"/>
    <mergeCell ref="BE200:BH201"/>
    <mergeCell ref="AM219:AN220"/>
    <mergeCell ref="AO219:AR219"/>
    <mergeCell ref="AS219:AV219"/>
    <mergeCell ref="AW219:AZ219"/>
    <mergeCell ref="BA219:BD219"/>
    <mergeCell ref="BF219:BG219"/>
    <mergeCell ref="AR200:AR202"/>
    <mergeCell ref="AV200:AV202"/>
    <mergeCell ref="AZ200:AZ202"/>
    <mergeCell ref="AO12:AS12"/>
    <mergeCell ref="AO13:AS13"/>
    <mergeCell ref="AO14:AS14"/>
    <mergeCell ref="AO15:AS15"/>
    <mergeCell ref="AO16:AS16"/>
    <mergeCell ref="AO17:AS17"/>
    <mergeCell ref="AO18:AS18"/>
    <mergeCell ref="AR224:AR226"/>
    <mergeCell ref="AS224:AV226"/>
    <mergeCell ref="AO220:AR220"/>
    <mergeCell ref="AO22:AS22"/>
    <mergeCell ref="AO23:AS23"/>
    <mergeCell ref="AO24:AS24"/>
    <mergeCell ref="AO190:AR190"/>
    <mergeCell ref="BA257:BD258"/>
    <mergeCell ref="AS254:AV256"/>
    <mergeCell ref="AZ254:AZ256"/>
    <mergeCell ref="BA254:BD255"/>
    <mergeCell ref="AV257:AV259"/>
    <mergeCell ref="AW257:AZ259"/>
    <mergeCell ref="AO249:AR249"/>
    <mergeCell ref="AV251:AV253"/>
    <mergeCell ref="AZ251:AZ253"/>
    <mergeCell ref="BA251:BD252"/>
    <mergeCell ref="AS250:AV250"/>
    <mergeCell ref="AW250:AZ250"/>
    <mergeCell ref="BA250:BD250"/>
    <mergeCell ref="AS249:AV249"/>
    <mergeCell ref="AW249:AZ249"/>
    <mergeCell ref="AO251:AR253"/>
    <mergeCell ref="AR254:AR256"/>
    <mergeCell ref="AR257:AR259"/>
    <mergeCell ref="AO250:AR250"/>
    <mergeCell ref="AO221:AR223"/>
    <mergeCell ref="AV221:AV223"/>
    <mergeCell ref="AZ221:AZ223"/>
    <mergeCell ref="BA221:BD222"/>
    <mergeCell ref="BH219:BJ219"/>
    <mergeCell ref="AR227:AR229"/>
    <mergeCell ref="AV227:AV229"/>
    <mergeCell ref="AW227:AZ229"/>
    <mergeCell ref="BA227:BD228"/>
    <mergeCell ref="AS220:AV220"/>
    <mergeCell ref="AW220:AZ220"/>
    <mergeCell ref="BA220:BD220"/>
    <mergeCell ref="AZ224:AZ226"/>
    <mergeCell ref="BA224:BD225"/>
    <mergeCell ref="AR51:AR53"/>
    <mergeCell ref="AS51:AV53"/>
    <mergeCell ref="AS47:AV47"/>
    <mergeCell ref="AO29:AS29"/>
    <mergeCell ref="AO34:AR35"/>
    <mergeCell ref="AO37:AR38"/>
    <mergeCell ref="AV48:AV50"/>
    <mergeCell ref="N105:Q107"/>
    <mergeCell ref="Q108:Q110"/>
    <mergeCell ref="V108:Y109"/>
    <mergeCell ref="D112:E113"/>
    <mergeCell ref="N112:Q112"/>
    <mergeCell ref="R112:U112"/>
    <mergeCell ref="V112:Y112"/>
    <mergeCell ref="U105:U107"/>
    <mergeCell ref="V105:Y106"/>
    <mergeCell ref="R108:U110"/>
    <mergeCell ref="I102:I104"/>
    <mergeCell ref="J102:M104"/>
    <mergeCell ref="I105:I107"/>
    <mergeCell ref="M105:M107"/>
    <mergeCell ref="I108:I110"/>
    <mergeCell ref="M108:M110"/>
    <mergeCell ref="Q102:Q104"/>
    <mergeCell ref="U99:U101"/>
    <mergeCell ref="V99:Y100"/>
    <mergeCell ref="U102:U104"/>
    <mergeCell ref="V102:Y103"/>
    <mergeCell ref="F99:I101"/>
    <mergeCell ref="M99:M101"/>
    <mergeCell ref="Q99:Q101"/>
    <mergeCell ref="L19:P19"/>
    <mergeCell ref="L27:P27"/>
    <mergeCell ref="L28:P28"/>
    <mergeCell ref="L20:P20"/>
    <mergeCell ref="L22:P22"/>
    <mergeCell ref="L23:P23"/>
    <mergeCell ref="L25:P25"/>
    <mergeCell ref="AC97:AE97"/>
    <mergeCell ref="AF97:AH97"/>
    <mergeCell ref="F98:I98"/>
    <mergeCell ref="J98:M98"/>
    <mergeCell ref="N98:Q98"/>
    <mergeCell ref="R98:U98"/>
    <mergeCell ref="V98:Y98"/>
    <mergeCell ref="V64:Y65"/>
    <mergeCell ref="F73:I74"/>
    <mergeCell ref="D70:AE72"/>
    <mergeCell ref="D97:E98"/>
    <mergeCell ref="F97:I97"/>
    <mergeCell ref="J97:M97"/>
    <mergeCell ref="N97:Q97"/>
    <mergeCell ref="R97:U97"/>
    <mergeCell ref="V97:Y97"/>
    <mergeCell ref="AA97:AB97"/>
    <mergeCell ref="I64:I66"/>
    <mergeCell ref="M64:M66"/>
    <mergeCell ref="Q64:Q66"/>
    <mergeCell ref="R64:U66"/>
    <mergeCell ref="V61:Y62"/>
    <mergeCell ref="AF3:AN4"/>
    <mergeCell ref="AO3:BD4"/>
    <mergeCell ref="L10:P10"/>
    <mergeCell ref="L16:P16"/>
    <mergeCell ref="L17:P17"/>
    <mergeCell ref="L18:P18"/>
    <mergeCell ref="AO26:AS26"/>
    <mergeCell ref="AO27:AS27"/>
    <mergeCell ref="AO28:AS28"/>
    <mergeCell ref="I61:I63"/>
    <mergeCell ref="M61:M63"/>
    <mergeCell ref="N61:Q63"/>
    <mergeCell ref="U61:U63"/>
    <mergeCell ref="J58:M60"/>
    <mergeCell ref="Q58:Q60"/>
    <mergeCell ref="U58:U60"/>
    <mergeCell ref="V58:Y59"/>
    <mergeCell ref="D34:E35"/>
    <mergeCell ref="F34:I34"/>
    <mergeCell ref="J34:M34"/>
    <mergeCell ref="N34:Q34"/>
    <mergeCell ref="F35:I35"/>
    <mergeCell ref="J35:M35"/>
    <mergeCell ref="N35:Q35"/>
    <mergeCell ref="R34:U34"/>
    <mergeCell ref="V34:Y34"/>
    <mergeCell ref="AA34:AB34"/>
    <mergeCell ref="AC34:AE34"/>
    <mergeCell ref="R35:U35"/>
    <mergeCell ref="V35:Y35"/>
    <mergeCell ref="F36:I38"/>
    <mergeCell ref="M36:M38"/>
    <mergeCell ref="Q36:Q38"/>
    <mergeCell ref="U36:U38"/>
    <mergeCell ref="V36:Y37"/>
    <mergeCell ref="V39:Y40"/>
    <mergeCell ref="I42:I44"/>
    <mergeCell ref="M42:M44"/>
    <mergeCell ref="N42:Q44"/>
    <mergeCell ref="U42:U44"/>
    <mergeCell ref="V42:Y43"/>
    <mergeCell ref="I39:I41"/>
    <mergeCell ref="J39:M41"/>
    <mergeCell ref="Q39:Q41"/>
    <mergeCell ref="U39:U41"/>
    <mergeCell ref="V45:Y46"/>
    <mergeCell ref="F55:I57"/>
    <mergeCell ref="M55:M57"/>
    <mergeCell ref="Q55:Q57"/>
    <mergeCell ref="U55:U57"/>
    <mergeCell ref="V55:Y56"/>
    <mergeCell ref="I45:I47"/>
    <mergeCell ref="M45:M47"/>
    <mergeCell ref="Q45:Q47"/>
    <mergeCell ref="R45:U47"/>
    <mergeCell ref="D286:AE288"/>
    <mergeCell ref="AA53:AB53"/>
    <mergeCell ref="AC53:AE53"/>
    <mergeCell ref="AF53:AH53"/>
    <mergeCell ref="F54:I54"/>
    <mergeCell ref="J54:M54"/>
    <mergeCell ref="N54:Q54"/>
    <mergeCell ref="R54:U54"/>
    <mergeCell ref="V54:Y54"/>
    <mergeCell ref="I58:I60"/>
    <mergeCell ref="AM234:BO236"/>
    <mergeCell ref="AM31:BN33"/>
    <mergeCell ref="D50:AG52"/>
    <mergeCell ref="D53:E54"/>
    <mergeCell ref="F53:I53"/>
    <mergeCell ref="J53:M53"/>
    <mergeCell ref="N53:Q53"/>
    <mergeCell ref="R53:U53"/>
    <mergeCell ref="V53:Y53"/>
    <mergeCell ref="D154:AF156"/>
    <mergeCell ref="AA112:AB112"/>
    <mergeCell ref="AC112:AE112"/>
    <mergeCell ref="AF112:AH112"/>
    <mergeCell ref="F113:I113"/>
    <mergeCell ref="J113:M113"/>
    <mergeCell ref="N113:Q113"/>
    <mergeCell ref="R113:U113"/>
    <mergeCell ref="V113:Y113"/>
    <mergeCell ref="F112:I112"/>
    <mergeCell ref="J112:M112"/>
    <mergeCell ref="V114:Y115"/>
    <mergeCell ref="I117:I119"/>
    <mergeCell ref="J117:M119"/>
    <mergeCell ref="Q117:Q119"/>
    <mergeCell ref="U117:U119"/>
    <mergeCell ref="V117:Y118"/>
    <mergeCell ref="F114:I116"/>
    <mergeCell ref="M114:M116"/>
    <mergeCell ref="Q114:Q116"/>
    <mergeCell ref="U114:U116"/>
    <mergeCell ref="V120:Y121"/>
    <mergeCell ref="I123:I125"/>
    <mergeCell ref="M123:M125"/>
    <mergeCell ref="Q123:Q125"/>
    <mergeCell ref="R123:U125"/>
    <mergeCell ref="V123:Y124"/>
    <mergeCell ref="I120:I122"/>
    <mergeCell ref="M120:M122"/>
    <mergeCell ref="N120:Q122"/>
    <mergeCell ref="U120:U122"/>
    <mergeCell ref="F85:I86"/>
    <mergeCell ref="F88:I89"/>
    <mergeCell ref="F91:I92"/>
    <mergeCell ref="F94:I95"/>
    <mergeCell ref="V294:Z294"/>
    <mergeCell ref="AA294:AE294"/>
    <mergeCell ref="V295:Z295"/>
    <mergeCell ref="AA295:AE295"/>
    <mergeCell ref="V298:Z298"/>
    <mergeCell ref="AA298:AE298"/>
    <mergeCell ref="V299:Z299"/>
    <mergeCell ref="AA299:AE299"/>
    <mergeCell ref="D302:E303"/>
    <mergeCell ref="F302:I302"/>
    <mergeCell ref="J302:M302"/>
    <mergeCell ref="N302:Q302"/>
    <mergeCell ref="AF302:AH302"/>
    <mergeCell ref="F303:I303"/>
    <mergeCell ref="J303:M303"/>
    <mergeCell ref="N303:Q303"/>
    <mergeCell ref="R303:U303"/>
    <mergeCell ref="V303:Y303"/>
    <mergeCell ref="R302:U302"/>
    <mergeCell ref="V302:Y302"/>
    <mergeCell ref="AA302:AB302"/>
    <mergeCell ref="AC302:AE302"/>
    <mergeCell ref="M304:M306"/>
    <mergeCell ref="Q304:Q306"/>
    <mergeCell ref="U304:U306"/>
    <mergeCell ref="V304:Y305"/>
    <mergeCell ref="M310:M312"/>
    <mergeCell ref="N310:Q312"/>
    <mergeCell ref="U310:U312"/>
    <mergeCell ref="V310:Y311"/>
    <mergeCell ref="V313:Y314"/>
    <mergeCell ref="D317:E318"/>
    <mergeCell ref="F317:I317"/>
    <mergeCell ref="J317:M317"/>
    <mergeCell ref="N317:Q317"/>
    <mergeCell ref="R317:U317"/>
    <mergeCell ref="V317:Y317"/>
    <mergeCell ref="I313:I315"/>
    <mergeCell ref="AA317:AB317"/>
    <mergeCell ref="AC317:AE317"/>
    <mergeCell ref="AF317:AH317"/>
    <mergeCell ref="F318:I318"/>
    <mergeCell ref="J318:M318"/>
    <mergeCell ref="N318:Q318"/>
    <mergeCell ref="R318:U318"/>
    <mergeCell ref="V318:Y318"/>
    <mergeCell ref="V319:Y320"/>
    <mergeCell ref="I322:I324"/>
    <mergeCell ref="J322:M324"/>
    <mergeCell ref="Q322:Q324"/>
    <mergeCell ref="U322:U324"/>
    <mergeCell ref="V322:Y323"/>
    <mergeCell ref="F319:I321"/>
    <mergeCell ref="M319:M321"/>
    <mergeCell ref="Q319:Q321"/>
    <mergeCell ref="U319:U321"/>
    <mergeCell ref="V325:Y326"/>
    <mergeCell ref="I328:I330"/>
    <mergeCell ref="R328:U330"/>
    <mergeCell ref="V328:Y329"/>
    <mergeCell ref="M328:M330"/>
    <mergeCell ref="Q328:Q330"/>
    <mergeCell ref="N325:Q327"/>
    <mergeCell ref="U325:U327"/>
    <mergeCell ref="AO99:AR100"/>
    <mergeCell ref="AO102:AR103"/>
    <mergeCell ref="BE104:BI104"/>
    <mergeCell ref="BJ104:BN104"/>
    <mergeCell ref="AO105:AR106"/>
    <mergeCell ref="BE105:BI105"/>
    <mergeCell ref="BJ105:BN105"/>
    <mergeCell ref="AO108:AR109"/>
    <mergeCell ref="BE108:BI108"/>
    <mergeCell ref="BJ108:BN108"/>
    <mergeCell ref="BE109:BI109"/>
    <mergeCell ref="BJ109:BN109"/>
    <mergeCell ref="AO111:AR112"/>
    <mergeCell ref="AO114:AR115"/>
    <mergeCell ref="AM117:AN118"/>
    <mergeCell ref="AO117:AR117"/>
    <mergeCell ref="AO118:AR118"/>
    <mergeCell ref="AW118:AZ118"/>
    <mergeCell ref="BA118:BD118"/>
    <mergeCell ref="AO119:AR121"/>
    <mergeCell ref="AV119:AV121"/>
    <mergeCell ref="AZ119:AZ121"/>
    <mergeCell ref="BA119:BD120"/>
    <mergeCell ref="AS118:AV118"/>
    <mergeCell ref="AR122:AR124"/>
    <mergeCell ref="AS122:AV124"/>
    <mergeCell ref="AZ122:AZ124"/>
    <mergeCell ref="BA122:BD123"/>
    <mergeCell ref="AR125:AR127"/>
    <mergeCell ref="AV125:AV127"/>
    <mergeCell ref="AW125:AZ127"/>
    <mergeCell ref="BA125:BD126"/>
    <mergeCell ref="BF129:BG129"/>
    <mergeCell ref="BH129:BJ129"/>
    <mergeCell ref="AO130:AR130"/>
    <mergeCell ref="AS130:AV130"/>
    <mergeCell ref="AW130:AZ130"/>
    <mergeCell ref="BA130:BD130"/>
    <mergeCell ref="AO129:AR129"/>
    <mergeCell ref="AS129:AV129"/>
    <mergeCell ref="AW129:AZ129"/>
    <mergeCell ref="AV131:AV133"/>
    <mergeCell ref="AZ131:AZ133"/>
    <mergeCell ref="BA131:BD132"/>
    <mergeCell ref="BA129:BD129"/>
    <mergeCell ref="BA137:BD138"/>
    <mergeCell ref="AR134:AR136"/>
    <mergeCell ref="AS134:AV136"/>
    <mergeCell ref="AZ134:AZ136"/>
    <mergeCell ref="BA134:BD135"/>
    <mergeCell ref="AS204:AV204"/>
    <mergeCell ref="AW204:AZ204"/>
    <mergeCell ref="AR137:AR139"/>
    <mergeCell ref="AV137:AV139"/>
    <mergeCell ref="AW137:AZ139"/>
    <mergeCell ref="AS190:AV190"/>
    <mergeCell ref="AW190:AZ190"/>
    <mergeCell ref="AR194:AR196"/>
    <mergeCell ref="AS194:AV196"/>
    <mergeCell ref="AO191:AR193"/>
    <mergeCell ref="BO204:BQ204"/>
    <mergeCell ref="AO205:AR205"/>
    <mergeCell ref="AS205:AV205"/>
    <mergeCell ref="AW205:AZ205"/>
    <mergeCell ref="BA205:BD205"/>
    <mergeCell ref="BE205:BH205"/>
    <mergeCell ref="BA204:BD204"/>
    <mergeCell ref="BE204:BH204"/>
    <mergeCell ref="BJ204:BK204"/>
    <mergeCell ref="BL204:BN204"/>
    <mergeCell ref="BE206:BH207"/>
    <mergeCell ref="AR209:AR211"/>
    <mergeCell ref="AS209:AV211"/>
    <mergeCell ref="AZ209:AZ211"/>
    <mergeCell ref="BD209:BD211"/>
    <mergeCell ref="BE209:BH210"/>
    <mergeCell ref="AO206:AR208"/>
    <mergeCell ref="AV206:AV208"/>
    <mergeCell ref="AZ206:AZ208"/>
    <mergeCell ref="BD206:BD208"/>
    <mergeCell ref="BE212:BH213"/>
    <mergeCell ref="AR215:AR217"/>
    <mergeCell ref="AV215:AV217"/>
    <mergeCell ref="AZ215:AZ217"/>
    <mergeCell ref="BA215:BD217"/>
    <mergeCell ref="BE215:BH216"/>
    <mergeCell ref="AR212:AR214"/>
    <mergeCell ref="AV212:AV214"/>
    <mergeCell ref="AW212:AZ214"/>
    <mergeCell ref="BD212:BD214"/>
    <mergeCell ref="AO183:AR184"/>
    <mergeCell ref="E310:E312"/>
    <mergeCell ref="AN119:AN121"/>
    <mergeCell ref="AO171:AR172"/>
    <mergeCell ref="AO174:AR175"/>
    <mergeCell ref="AO177:AR178"/>
    <mergeCell ref="AM204:AN205"/>
    <mergeCell ref="AO204:AR204"/>
    <mergeCell ref="AO131:AR133"/>
    <mergeCell ref="AM129:AN130"/>
    <mergeCell ref="AO186:AR187"/>
    <mergeCell ref="BD178:BH178"/>
    <mergeCell ref="BI178:BM178"/>
    <mergeCell ref="BD179:BH179"/>
    <mergeCell ref="BI179:BM179"/>
    <mergeCell ref="BD182:BH182"/>
    <mergeCell ref="BI182:BM182"/>
    <mergeCell ref="BD183:BH183"/>
    <mergeCell ref="BI183:BM183"/>
    <mergeCell ref="AO180:AR181"/>
    <mergeCell ref="AO237:AR238"/>
    <mergeCell ref="AO240:AR241"/>
    <mergeCell ref="BE242:BI242"/>
    <mergeCell ref="BJ242:BN242"/>
    <mergeCell ref="AO243:AR244"/>
    <mergeCell ref="BE243:BI243"/>
    <mergeCell ref="BJ243:BN243"/>
    <mergeCell ref="AO246:AR247"/>
    <mergeCell ref="BE246:BI246"/>
    <mergeCell ref="BJ246:BN246"/>
    <mergeCell ref="BE247:BI247"/>
    <mergeCell ref="BJ247:BN247"/>
    <mergeCell ref="AM261:AN262"/>
    <mergeCell ref="AO261:AR261"/>
    <mergeCell ref="AS261:AV261"/>
    <mergeCell ref="AW261:AZ261"/>
    <mergeCell ref="BA261:BD261"/>
    <mergeCell ref="BF261:BG261"/>
    <mergeCell ref="BH261:BJ261"/>
    <mergeCell ref="AO262:AR262"/>
    <mergeCell ref="AS262:AV262"/>
    <mergeCell ref="AW262:AZ262"/>
    <mergeCell ref="BA262:BD262"/>
    <mergeCell ref="AW269:AZ271"/>
    <mergeCell ref="BA269:BD270"/>
    <mergeCell ref="E144:E146"/>
    <mergeCell ref="E261:E263"/>
    <mergeCell ref="AN194:AN196"/>
    <mergeCell ref="AN269:AN271"/>
    <mergeCell ref="BA263:BD264"/>
    <mergeCell ref="AR266:AR268"/>
    <mergeCell ref="AS266:AV268"/>
    <mergeCell ref="BA266:BD267"/>
  </mergeCells>
  <printOptions horizontalCentered="1" verticalCentered="1"/>
  <pageMargins left="0" right="0" top="0" bottom="0" header="0.5118110236220472" footer="0.5118110236220472"/>
  <pageSetup fitToHeight="1" fitToWidth="1" horizontalDpi="200" verticalDpi="200" orientation="portrait" paperSize="9" scale="74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7"/>
  <sheetViews>
    <sheetView view="pageBreakPreview" zoomScaleSheetLayoutView="100" workbookViewId="0" topLeftCell="A1">
      <selection activeCell="C1" sqref="C1"/>
    </sheetView>
  </sheetViews>
  <sheetFormatPr defaultColWidth="8.796875" defaultRowHeight="14.25"/>
  <cols>
    <col min="1" max="1" width="1.59765625" style="485" customWidth="1"/>
    <col min="2" max="2" width="1.8984375" style="505" customWidth="1"/>
    <col min="3" max="3" width="12.5" style="486" customWidth="1"/>
    <col min="4" max="4" width="9" style="487" customWidth="1"/>
    <col min="5" max="5" width="11.09765625" style="487" customWidth="1"/>
    <col min="6" max="6" width="13.5" style="487" customWidth="1"/>
    <col min="7" max="7" width="9.19921875" style="490" customWidth="1"/>
    <col min="8" max="8" width="11.59765625" style="487" customWidth="1"/>
    <col min="9" max="9" width="18.8984375" style="487" customWidth="1"/>
    <col min="10" max="10" width="3.5" style="487" customWidth="1"/>
    <col min="11" max="26" width="1.8984375" style="487" customWidth="1"/>
    <col min="27" max="33" width="1.8984375" style="488" customWidth="1"/>
    <col min="34" max="35" width="1.8984375" style="489" customWidth="1"/>
    <col min="36" max="37" width="1.59765625" style="485" customWidth="1"/>
    <col min="38" max="38" width="3.59765625" style="487" customWidth="1"/>
    <col min="39" max="39" width="7.59765625" style="487" customWidth="1"/>
    <col min="40" max="40" width="8.8984375" style="487" customWidth="1"/>
    <col min="41" max="73" width="1.8984375" style="487" customWidth="1"/>
    <col min="74" max="75" width="1.8984375" style="488" customWidth="1"/>
    <col min="76" max="76" width="2" style="488" customWidth="1"/>
    <col min="77" max="77" width="1.8984375" style="488" customWidth="1"/>
    <col min="78" max="80" width="2.3984375" style="488" customWidth="1"/>
    <col min="81" max="84" width="2.3984375" style="487" customWidth="1"/>
    <col min="85" max="85" width="1.8984375" style="487" customWidth="1"/>
    <col min="86" max="16384" width="9" style="487" customWidth="1"/>
  </cols>
  <sheetData>
    <row r="1" spans="2:7" ht="14.25">
      <c r="B1" s="484" t="s">
        <v>458</v>
      </c>
      <c r="G1" s="492"/>
    </row>
    <row r="2" spans="1:44" ht="8.25" customHeight="1">
      <c r="A2" s="490"/>
      <c r="B2" s="495"/>
      <c r="C2" s="491"/>
      <c r="D2" s="495"/>
      <c r="E2" s="490"/>
      <c r="F2" s="490"/>
      <c r="G2" s="492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3"/>
      <c r="AB2" s="493"/>
      <c r="AC2" s="493"/>
      <c r="AD2" s="493"/>
      <c r="AE2" s="493"/>
      <c r="AF2" s="493"/>
      <c r="AG2" s="493"/>
      <c r="AH2" s="494"/>
      <c r="AI2" s="494"/>
      <c r="AJ2" s="490"/>
      <c r="AK2" s="490"/>
      <c r="AL2" s="490"/>
      <c r="AM2" s="490"/>
      <c r="AN2" s="490"/>
      <c r="AO2" s="490"/>
      <c r="AP2" s="490"/>
      <c r="AQ2" s="490"/>
      <c r="AR2" s="490"/>
    </row>
    <row r="3" spans="1:44" ht="12">
      <c r="A3" s="490"/>
      <c r="B3" s="495"/>
      <c r="C3" s="510" t="s">
        <v>112</v>
      </c>
      <c r="D3" s="496" t="s">
        <v>7</v>
      </c>
      <c r="E3" s="497" t="s">
        <v>0</v>
      </c>
      <c r="F3" s="498" t="s">
        <v>108</v>
      </c>
      <c r="G3" s="511" t="s">
        <v>3</v>
      </c>
      <c r="H3" s="493"/>
      <c r="I3" s="493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3"/>
      <c r="AB3" s="493"/>
      <c r="AC3" s="493"/>
      <c r="AD3" s="493"/>
      <c r="AE3" s="493"/>
      <c r="AF3" s="493"/>
      <c r="AG3" s="493"/>
      <c r="AH3" s="494"/>
      <c r="AI3" s="494"/>
      <c r="AJ3" s="490"/>
      <c r="AK3" s="490"/>
      <c r="AL3" s="490"/>
      <c r="AM3" s="490"/>
      <c r="AN3" s="490"/>
      <c r="AO3" s="490"/>
      <c r="AP3" s="490"/>
      <c r="AQ3" s="490"/>
      <c r="AR3" s="490"/>
    </row>
    <row r="4" spans="1:44" ht="12">
      <c r="A4" s="490"/>
      <c r="B4" s="495"/>
      <c r="C4" s="491"/>
      <c r="D4" s="499"/>
      <c r="E4" s="500" t="s">
        <v>1</v>
      </c>
      <c r="F4" s="501" t="s">
        <v>108</v>
      </c>
      <c r="G4" s="512"/>
      <c r="H4" s="493"/>
      <c r="I4" s="493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3"/>
      <c r="AB4" s="493"/>
      <c r="AC4" s="493"/>
      <c r="AD4" s="493"/>
      <c r="AE4" s="493"/>
      <c r="AF4" s="493"/>
      <c r="AG4" s="493"/>
      <c r="AH4" s="494"/>
      <c r="AI4" s="494"/>
      <c r="AJ4" s="490"/>
      <c r="AK4" s="490"/>
      <c r="AL4" s="490"/>
      <c r="AM4" s="490"/>
      <c r="AN4" s="490"/>
      <c r="AO4" s="490"/>
      <c r="AP4" s="490"/>
      <c r="AQ4" s="490"/>
      <c r="AR4" s="490"/>
    </row>
    <row r="5" spans="1:44" ht="12">
      <c r="A5" s="490"/>
      <c r="B5" s="495"/>
      <c r="C5" s="491"/>
      <c r="D5" s="502" t="s">
        <v>139</v>
      </c>
      <c r="E5" s="503" t="s">
        <v>151</v>
      </c>
      <c r="F5" s="504" t="s">
        <v>34</v>
      </c>
      <c r="G5" s="513" t="s">
        <v>4</v>
      </c>
      <c r="H5" s="493"/>
      <c r="I5" s="493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3"/>
      <c r="AB5" s="493"/>
      <c r="AC5" s="493"/>
      <c r="AD5" s="493"/>
      <c r="AE5" s="493"/>
      <c r="AF5" s="493"/>
      <c r="AG5" s="493"/>
      <c r="AH5" s="494"/>
      <c r="AI5" s="494"/>
      <c r="AJ5" s="490"/>
      <c r="AK5" s="490"/>
      <c r="AL5" s="490"/>
      <c r="AM5" s="490"/>
      <c r="AN5" s="490"/>
      <c r="AO5" s="490"/>
      <c r="AP5" s="490"/>
      <c r="AQ5" s="490"/>
      <c r="AR5" s="490"/>
    </row>
    <row r="6" spans="1:44" ht="12">
      <c r="A6" s="490"/>
      <c r="B6" s="495"/>
      <c r="C6" s="491"/>
      <c r="D6" s="502"/>
      <c r="E6" s="503" t="s">
        <v>152</v>
      </c>
      <c r="F6" s="504" t="s">
        <v>34</v>
      </c>
      <c r="G6" s="513"/>
      <c r="H6" s="493"/>
      <c r="I6" s="493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3"/>
      <c r="AB6" s="493"/>
      <c r="AC6" s="493"/>
      <c r="AD6" s="493"/>
      <c r="AE6" s="493"/>
      <c r="AF6" s="493"/>
      <c r="AG6" s="493"/>
      <c r="AH6" s="494"/>
      <c r="AI6" s="494"/>
      <c r="AJ6" s="490"/>
      <c r="AK6" s="490"/>
      <c r="AL6" s="490"/>
      <c r="AM6" s="490"/>
      <c r="AN6" s="490"/>
      <c r="AO6" s="490"/>
      <c r="AP6" s="490"/>
      <c r="AQ6" s="490"/>
      <c r="AR6" s="490"/>
    </row>
    <row r="7" spans="4:9" ht="12">
      <c r="D7" s="496"/>
      <c r="E7" s="496" t="s">
        <v>153</v>
      </c>
      <c r="F7" s="506" t="s">
        <v>2</v>
      </c>
      <c r="G7" s="511" t="s">
        <v>5</v>
      </c>
      <c r="H7" s="488"/>
      <c r="I7" s="488"/>
    </row>
    <row r="8" spans="4:9" ht="12">
      <c r="D8" s="499"/>
      <c r="E8" s="499" t="s">
        <v>79</v>
      </c>
      <c r="F8" s="507" t="s">
        <v>108</v>
      </c>
      <c r="G8" s="512"/>
      <c r="H8" s="488"/>
      <c r="I8" s="488"/>
    </row>
    <row r="9" spans="4:9" ht="12">
      <c r="D9" s="502"/>
      <c r="E9" s="502" t="s">
        <v>148</v>
      </c>
      <c r="F9" s="504" t="s">
        <v>108</v>
      </c>
      <c r="G9" s="513" t="s">
        <v>6</v>
      </c>
      <c r="H9" s="488"/>
      <c r="I9" s="488"/>
    </row>
    <row r="10" spans="4:9" ht="12">
      <c r="D10" s="499"/>
      <c r="E10" s="500" t="s">
        <v>149</v>
      </c>
      <c r="F10" s="501" t="s">
        <v>108</v>
      </c>
      <c r="G10" s="512"/>
      <c r="H10" s="488"/>
      <c r="I10" s="488"/>
    </row>
    <row r="11" spans="4:9" ht="12">
      <c r="D11" s="488"/>
      <c r="E11" s="488"/>
      <c r="F11" s="508"/>
      <c r="G11" s="514"/>
      <c r="H11" s="488"/>
      <c r="I11" s="488"/>
    </row>
    <row r="12" spans="4:9" ht="9.75" customHeight="1">
      <c r="D12" s="491"/>
      <c r="E12" s="488"/>
      <c r="F12" s="508"/>
      <c r="G12" s="514"/>
      <c r="H12" s="488"/>
      <c r="I12" s="488"/>
    </row>
    <row r="13" spans="3:9" ht="12">
      <c r="C13" s="491" t="s">
        <v>113</v>
      </c>
      <c r="D13" s="496" t="s">
        <v>7</v>
      </c>
      <c r="E13" s="497" t="s">
        <v>163</v>
      </c>
      <c r="F13" s="498" t="s">
        <v>394</v>
      </c>
      <c r="G13" s="511" t="s">
        <v>3</v>
      </c>
      <c r="H13" s="488"/>
      <c r="I13" s="488"/>
    </row>
    <row r="14" spans="4:9" ht="12">
      <c r="D14" s="499"/>
      <c r="E14" s="500" t="s">
        <v>164</v>
      </c>
      <c r="F14" s="501" t="s">
        <v>394</v>
      </c>
      <c r="G14" s="512"/>
      <c r="H14" s="488"/>
      <c r="I14" s="488"/>
    </row>
    <row r="15" spans="4:9" ht="12">
      <c r="D15" s="502" t="s">
        <v>139</v>
      </c>
      <c r="E15" s="503" t="s">
        <v>165</v>
      </c>
      <c r="F15" s="504" t="s">
        <v>366</v>
      </c>
      <c r="G15" s="513" t="s">
        <v>4</v>
      </c>
      <c r="H15" s="488"/>
      <c r="I15" s="488"/>
    </row>
    <row r="16" spans="4:9" ht="12">
      <c r="D16" s="502"/>
      <c r="E16" s="503" t="s">
        <v>166</v>
      </c>
      <c r="F16" s="504" t="s">
        <v>366</v>
      </c>
      <c r="G16" s="513"/>
      <c r="H16" s="488"/>
      <c r="I16" s="488"/>
    </row>
    <row r="17" spans="4:9" ht="12">
      <c r="D17" s="496"/>
      <c r="E17" s="496" t="s">
        <v>159</v>
      </c>
      <c r="F17" s="506" t="s">
        <v>8</v>
      </c>
      <c r="G17" s="511" t="s">
        <v>5</v>
      </c>
      <c r="H17" s="488"/>
      <c r="I17" s="488"/>
    </row>
    <row r="18" spans="4:9" ht="12">
      <c r="D18" s="499"/>
      <c r="E18" s="499" t="s">
        <v>160</v>
      </c>
      <c r="F18" s="507" t="s">
        <v>8</v>
      </c>
      <c r="G18" s="512"/>
      <c r="H18" s="488"/>
      <c r="I18" s="488"/>
    </row>
    <row r="19" spans="4:9" ht="12">
      <c r="D19" s="502"/>
      <c r="E19" s="502" t="s">
        <v>161</v>
      </c>
      <c r="F19" s="504" t="s">
        <v>9</v>
      </c>
      <c r="G19" s="513" t="s">
        <v>6</v>
      </c>
      <c r="H19" s="488"/>
      <c r="I19" s="488"/>
    </row>
    <row r="20" spans="4:9" ht="12">
      <c r="D20" s="499"/>
      <c r="E20" s="500" t="s">
        <v>162</v>
      </c>
      <c r="F20" s="501" t="s">
        <v>9</v>
      </c>
      <c r="G20" s="512"/>
      <c r="H20" s="488"/>
      <c r="I20" s="488"/>
    </row>
    <row r="21" spans="4:9" ht="12">
      <c r="D21" s="488"/>
      <c r="E21" s="488"/>
      <c r="F21" s="508"/>
      <c r="G21" s="514"/>
      <c r="H21" s="488"/>
      <c r="I21" s="488"/>
    </row>
    <row r="22" spans="4:9" ht="9.75" customHeight="1">
      <c r="D22" s="491"/>
      <c r="E22" s="488"/>
      <c r="F22" s="508"/>
      <c r="G22" s="514"/>
      <c r="H22" s="488"/>
      <c r="I22" s="488"/>
    </row>
    <row r="23" spans="3:9" ht="12">
      <c r="C23" s="510" t="s">
        <v>114</v>
      </c>
      <c r="D23" s="488" t="s">
        <v>10</v>
      </c>
      <c r="E23" s="488" t="s">
        <v>80</v>
      </c>
      <c r="F23" s="508" t="s">
        <v>363</v>
      </c>
      <c r="G23" s="515" t="s">
        <v>16</v>
      </c>
      <c r="H23" s="488" t="s">
        <v>182</v>
      </c>
      <c r="I23" s="508" t="s">
        <v>24</v>
      </c>
    </row>
    <row r="24" spans="4:9" ht="12">
      <c r="D24" s="488"/>
      <c r="E24" s="488" t="s">
        <v>81</v>
      </c>
      <c r="F24" s="508" t="s">
        <v>363</v>
      </c>
      <c r="G24" s="515"/>
      <c r="H24" s="488" t="s">
        <v>183</v>
      </c>
      <c r="I24" s="508" t="s">
        <v>24</v>
      </c>
    </row>
    <row r="25" spans="4:9" ht="9.75" customHeight="1">
      <c r="D25" s="488"/>
      <c r="E25" s="488"/>
      <c r="F25" s="508"/>
      <c r="G25" s="514"/>
      <c r="H25" s="488"/>
      <c r="I25" s="508"/>
    </row>
    <row r="26" spans="4:9" ht="12">
      <c r="D26" s="488" t="s">
        <v>10</v>
      </c>
      <c r="E26" s="488" t="s">
        <v>194</v>
      </c>
      <c r="F26" s="508" t="s">
        <v>364</v>
      </c>
      <c r="G26" s="515" t="s">
        <v>17</v>
      </c>
      <c r="H26" s="488" t="s">
        <v>82</v>
      </c>
      <c r="I26" s="508" t="s">
        <v>207</v>
      </c>
    </row>
    <row r="27" spans="4:9" ht="12">
      <c r="D27" s="488"/>
      <c r="E27" s="488" t="s">
        <v>195</v>
      </c>
      <c r="F27" s="508" t="s">
        <v>364</v>
      </c>
      <c r="G27" s="515"/>
      <c r="H27" s="488" t="s">
        <v>83</v>
      </c>
      <c r="I27" s="508" t="s">
        <v>207</v>
      </c>
    </row>
    <row r="28" spans="4:9" ht="9.75" customHeight="1">
      <c r="D28" s="488"/>
      <c r="E28" s="488"/>
      <c r="F28" s="508"/>
      <c r="G28" s="514"/>
      <c r="H28" s="488"/>
      <c r="I28" s="508"/>
    </row>
    <row r="29" spans="4:9" ht="12">
      <c r="D29" s="488" t="s">
        <v>11</v>
      </c>
      <c r="E29" s="488" t="s">
        <v>194</v>
      </c>
      <c r="F29" s="508" t="s">
        <v>364</v>
      </c>
      <c r="G29" s="515" t="s">
        <v>18</v>
      </c>
      <c r="H29" s="488" t="s">
        <v>80</v>
      </c>
      <c r="I29" s="508" t="s">
        <v>363</v>
      </c>
    </row>
    <row r="30" spans="4:9" ht="12">
      <c r="D30" s="488"/>
      <c r="E30" s="488" t="s">
        <v>195</v>
      </c>
      <c r="F30" s="508" t="s">
        <v>364</v>
      </c>
      <c r="G30" s="515"/>
      <c r="H30" s="488" t="s">
        <v>81</v>
      </c>
      <c r="I30" s="508" t="s">
        <v>363</v>
      </c>
    </row>
    <row r="31" spans="4:9" ht="12">
      <c r="D31" s="488"/>
      <c r="E31" s="488"/>
      <c r="F31" s="508"/>
      <c r="G31" s="514"/>
      <c r="H31" s="488"/>
      <c r="I31" s="508"/>
    </row>
    <row r="32" spans="4:9" ht="9.75" customHeight="1">
      <c r="D32" s="491"/>
      <c r="E32" s="488"/>
      <c r="F32" s="508"/>
      <c r="G32" s="514"/>
      <c r="H32" s="488"/>
      <c r="I32" s="508"/>
    </row>
    <row r="33" spans="3:9" ht="12">
      <c r="C33" s="510" t="s">
        <v>115</v>
      </c>
      <c r="D33" s="488" t="s">
        <v>11</v>
      </c>
      <c r="E33" s="488" t="s">
        <v>213</v>
      </c>
      <c r="F33" s="508" t="s">
        <v>373</v>
      </c>
      <c r="G33" s="515" t="s">
        <v>19</v>
      </c>
      <c r="H33" s="488" t="s">
        <v>256</v>
      </c>
      <c r="I33" s="508" t="s">
        <v>39</v>
      </c>
    </row>
    <row r="34" spans="4:9" ht="12">
      <c r="D34" s="488"/>
      <c r="E34" s="488" t="s">
        <v>214</v>
      </c>
      <c r="F34" s="508" t="s">
        <v>374</v>
      </c>
      <c r="G34" s="515"/>
      <c r="H34" s="488" t="s">
        <v>257</v>
      </c>
      <c r="I34" s="508" t="s">
        <v>39</v>
      </c>
    </row>
    <row r="35" spans="4:9" ht="12">
      <c r="D35" s="488"/>
      <c r="E35" s="488"/>
      <c r="F35" s="508"/>
      <c r="G35" s="514"/>
      <c r="H35" s="488"/>
      <c r="I35" s="508"/>
    </row>
    <row r="36" spans="4:9" ht="9.75" customHeight="1">
      <c r="D36" s="488"/>
      <c r="E36" s="488"/>
      <c r="F36" s="508"/>
      <c r="G36" s="514"/>
      <c r="H36" s="488"/>
      <c r="I36" s="508"/>
    </row>
    <row r="37" spans="3:9" ht="12">
      <c r="C37" s="510" t="s">
        <v>116</v>
      </c>
      <c r="D37" s="488" t="s">
        <v>11</v>
      </c>
      <c r="E37" s="488" t="s">
        <v>270</v>
      </c>
      <c r="F37" s="508" t="s">
        <v>375</v>
      </c>
      <c r="G37" s="515" t="s">
        <v>17</v>
      </c>
      <c r="H37" s="488" t="s">
        <v>276</v>
      </c>
      <c r="I37" s="508" t="s">
        <v>386</v>
      </c>
    </row>
    <row r="38" spans="4:9" ht="12">
      <c r="D38" s="488"/>
      <c r="E38" s="488" t="s">
        <v>271</v>
      </c>
      <c r="F38" s="508" t="s">
        <v>375</v>
      </c>
      <c r="G38" s="515"/>
      <c r="H38" s="488" t="s">
        <v>277</v>
      </c>
      <c r="I38" s="508" t="s">
        <v>386</v>
      </c>
    </row>
    <row r="39" spans="4:9" ht="12">
      <c r="D39" s="488"/>
      <c r="E39" s="488"/>
      <c r="F39" s="508"/>
      <c r="G39" s="514"/>
      <c r="H39" s="488"/>
      <c r="I39" s="508"/>
    </row>
    <row r="40" spans="4:9" ht="12">
      <c r="D40" s="488"/>
      <c r="E40" s="488"/>
      <c r="F40" s="508"/>
      <c r="G40" s="514"/>
      <c r="H40" s="488"/>
      <c r="I40" s="508"/>
    </row>
    <row r="41" spans="4:9" ht="9.75" customHeight="1">
      <c r="D41" s="488"/>
      <c r="E41" s="488"/>
      <c r="F41" s="508"/>
      <c r="G41" s="514"/>
      <c r="H41" s="488"/>
      <c r="I41" s="508"/>
    </row>
    <row r="42" spans="3:9" ht="12">
      <c r="C42" s="510" t="s">
        <v>117</v>
      </c>
      <c r="D42" s="488" t="s">
        <v>10</v>
      </c>
      <c r="E42" s="488" t="s">
        <v>414</v>
      </c>
      <c r="F42" s="508" t="s">
        <v>416</v>
      </c>
      <c r="G42" s="515" t="s">
        <v>20</v>
      </c>
      <c r="H42" s="488" t="s">
        <v>105</v>
      </c>
      <c r="I42" s="508" t="s">
        <v>459</v>
      </c>
    </row>
    <row r="43" spans="4:9" ht="12">
      <c r="D43" s="488"/>
      <c r="E43" s="488" t="s">
        <v>283</v>
      </c>
      <c r="F43" s="508" t="s">
        <v>416</v>
      </c>
      <c r="G43" s="515"/>
      <c r="H43" s="488" t="s">
        <v>92</v>
      </c>
      <c r="I43" s="508" t="s">
        <v>25</v>
      </c>
    </row>
    <row r="44" spans="4:9" ht="9.75" customHeight="1">
      <c r="D44" s="488"/>
      <c r="E44" s="488"/>
      <c r="F44" s="508"/>
      <c r="G44" s="514"/>
      <c r="H44" s="488"/>
      <c r="I44" s="508"/>
    </row>
    <row r="45" spans="4:9" ht="12">
      <c r="D45" s="488" t="s">
        <v>10</v>
      </c>
      <c r="E45" s="488" t="s">
        <v>286</v>
      </c>
      <c r="F45" s="508" t="s">
        <v>417</v>
      </c>
      <c r="G45" s="515" t="s">
        <v>21</v>
      </c>
      <c r="H45" s="488" t="s">
        <v>41</v>
      </c>
      <c r="I45" s="508" t="s">
        <v>37</v>
      </c>
    </row>
    <row r="46" spans="4:9" ht="12">
      <c r="D46" s="488"/>
      <c r="E46" s="488" t="s">
        <v>287</v>
      </c>
      <c r="F46" s="508" t="s">
        <v>417</v>
      </c>
      <c r="G46" s="515"/>
      <c r="H46" s="488" t="s">
        <v>42</v>
      </c>
      <c r="I46" s="508" t="s">
        <v>37</v>
      </c>
    </row>
    <row r="47" spans="4:9" ht="9.75" customHeight="1">
      <c r="D47" s="488"/>
      <c r="E47" s="488"/>
      <c r="F47" s="508"/>
      <c r="G47" s="514"/>
      <c r="H47" s="488"/>
      <c r="I47" s="508"/>
    </row>
    <row r="48" spans="4:9" ht="12">
      <c r="D48" s="488" t="s">
        <v>11</v>
      </c>
      <c r="E48" s="488" t="s">
        <v>414</v>
      </c>
      <c r="F48" s="508" t="s">
        <v>416</v>
      </c>
      <c r="G48" s="515" t="s">
        <v>20</v>
      </c>
      <c r="H48" s="488" t="s">
        <v>286</v>
      </c>
      <c r="I48" s="508" t="s">
        <v>417</v>
      </c>
    </row>
    <row r="49" spans="4:9" ht="12">
      <c r="D49" s="488"/>
      <c r="E49" s="488" t="s">
        <v>283</v>
      </c>
      <c r="F49" s="508" t="s">
        <v>416</v>
      </c>
      <c r="G49" s="515"/>
      <c r="H49" s="488" t="s">
        <v>287</v>
      </c>
      <c r="I49" s="508" t="s">
        <v>417</v>
      </c>
    </row>
    <row r="50" spans="4:9" ht="12">
      <c r="D50" s="488"/>
      <c r="E50" s="488"/>
      <c r="F50" s="508"/>
      <c r="G50" s="514"/>
      <c r="H50" s="488"/>
      <c r="I50" s="508"/>
    </row>
    <row r="51" spans="4:9" ht="9.75" customHeight="1">
      <c r="D51" s="491"/>
      <c r="E51" s="488"/>
      <c r="F51" s="508"/>
      <c r="G51" s="514"/>
      <c r="H51" s="488"/>
      <c r="I51" s="508"/>
    </row>
    <row r="52" spans="3:9" ht="12">
      <c r="C52" s="510" t="s">
        <v>118</v>
      </c>
      <c r="D52" s="496" t="s">
        <v>7</v>
      </c>
      <c r="E52" s="496" t="s">
        <v>296</v>
      </c>
      <c r="F52" s="506" t="s">
        <v>429</v>
      </c>
      <c r="G52" s="511" t="s">
        <v>13</v>
      </c>
      <c r="H52" s="488"/>
      <c r="I52" s="508"/>
    </row>
    <row r="53" spans="4:9" ht="12">
      <c r="D53" s="502"/>
      <c r="E53" s="502" t="s">
        <v>297</v>
      </c>
      <c r="F53" s="509" t="s">
        <v>429</v>
      </c>
      <c r="G53" s="513"/>
      <c r="H53" s="488"/>
      <c r="I53" s="508"/>
    </row>
    <row r="54" spans="4:9" ht="12">
      <c r="D54" s="496" t="s">
        <v>139</v>
      </c>
      <c r="E54" s="496" t="s">
        <v>295</v>
      </c>
      <c r="F54" s="506" t="s">
        <v>433</v>
      </c>
      <c r="G54" s="511" t="s">
        <v>14</v>
      </c>
      <c r="H54" s="488"/>
      <c r="I54" s="508"/>
    </row>
    <row r="55" spans="4:9" ht="12">
      <c r="D55" s="499"/>
      <c r="E55" s="499" t="s">
        <v>94</v>
      </c>
      <c r="F55" s="507" t="s">
        <v>433</v>
      </c>
      <c r="G55" s="512"/>
      <c r="H55" s="488"/>
      <c r="I55" s="508"/>
    </row>
    <row r="56" spans="4:9" ht="12">
      <c r="D56" s="502"/>
      <c r="E56" s="502" t="s">
        <v>298</v>
      </c>
      <c r="F56" s="509" t="s">
        <v>12</v>
      </c>
      <c r="G56" s="513" t="s">
        <v>15</v>
      </c>
      <c r="H56" s="488"/>
      <c r="I56" s="508"/>
    </row>
    <row r="57" spans="4:9" ht="12">
      <c r="D57" s="499"/>
      <c r="E57" s="499" t="s">
        <v>299</v>
      </c>
      <c r="F57" s="507" t="s">
        <v>12</v>
      </c>
      <c r="G57" s="512"/>
      <c r="H57" s="488"/>
      <c r="I57" s="508"/>
    </row>
    <row r="58" spans="4:9" ht="12">
      <c r="D58" s="488"/>
      <c r="E58" s="488"/>
      <c r="F58" s="508"/>
      <c r="G58" s="514"/>
      <c r="H58" s="488"/>
      <c r="I58" s="508"/>
    </row>
    <row r="59" spans="4:9" ht="9.75" customHeight="1">
      <c r="D59" s="488"/>
      <c r="E59" s="488"/>
      <c r="F59" s="508"/>
      <c r="G59" s="514"/>
      <c r="H59" s="488"/>
      <c r="I59" s="508"/>
    </row>
    <row r="60" spans="3:9" ht="12">
      <c r="C60" s="510" t="s">
        <v>119</v>
      </c>
      <c r="D60" s="488" t="s">
        <v>10</v>
      </c>
      <c r="E60" s="488" t="s">
        <v>437</v>
      </c>
      <c r="F60" s="508" t="s">
        <v>394</v>
      </c>
      <c r="G60" s="515" t="s">
        <v>20</v>
      </c>
      <c r="H60" s="488" t="s">
        <v>307</v>
      </c>
      <c r="I60" s="508" t="s">
        <v>58</v>
      </c>
    </row>
    <row r="61" spans="4:9" ht="12">
      <c r="D61" s="488"/>
      <c r="E61" s="488" t="s">
        <v>309</v>
      </c>
      <c r="F61" s="508" t="s">
        <v>394</v>
      </c>
      <c r="G61" s="515"/>
      <c r="H61" s="488" t="s">
        <v>308</v>
      </c>
      <c r="I61" s="508" t="s">
        <v>58</v>
      </c>
    </row>
    <row r="62" spans="4:9" ht="9.75" customHeight="1">
      <c r="D62" s="488"/>
      <c r="E62" s="488"/>
      <c r="F62" s="508"/>
      <c r="G62" s="514"/>
      <c r="H62" s="488"/>
      <c r="I62" s="508"/>
    </row>
    <row r="63" spans="4:9" ht="12">
      <c r="D63" s="488" t="s">
        <v>10</v>
      </c>
      <c r="E63" s="488" t="s">
        <v>65</v>
      </c>
      <c r="F63" s="508" t="s">
        <v>438</v>
      </c>
      <c r="G63" s="515" t="s">
        <v>26</v>
      </c>
      <c r="H63" s="488" t="s">
        <v>315</v>
      </c>
      <c r="I63" s="508" t="s">
        <v>416</v>
      </c>
    </row>
    <row r="64" spans="4:9" ht="12">
      <c r="D64" s="488"/>
      <c r="E64" s="488" t="s">
        <v>97</v>
      </c>
      <c r="F64" s="508" t="s">
        <v>438</v>
      </c>
      <c r="G64" s="515"/>
      <c r="H64" s="488" t="s">
        <v>316</v>
      </c>
      <c r="I64" s="508" t="s">
        <v>416</v>
      </c>
    </row>
    <row r="65" spans="4:9" ht="9.75" customHeight="1">
      <c r="D65" s="491"/>
      <c r="E65" s="488"/>
      <c r="F65" s="508"/>
      <c r="G65" s="514"/>
      <c r="H65" s="488"/>
      <c r="I65" s="508"/>
    </row>
    <row r="66" spans="4:9" ht="12">
      <c r="D66" s="488" t="s">
        <v>11</v>
      </c>
      <c r="E66" s="488" t="s">
        <v>437</v>
      </c>
      <c r="F66" s="508" t="s">
        <v>394</v>
      </c>
      <c r="G66" s="515" t="s">
        <v>20</v>
      </c>
      <c r="H66" s="488" t="s">
        <v>65</v>
      </c>
      <c r="I66" s="508" t="s">
        <v>438</v>
      </c>
    </row>
    <row r="67" spans="4:9" ht="12">
      <c r="D67" s="488"/>
      <c r="E67" s="488" t="s">
        <v>309</v>
      </c>
      <c r="F67" s="508" t="s">
        <v>394</v>
      </c>
      <c r="G67" s="515"/>
      <c r="H67" s="488" t="s">
        <v>97</v>
      </c>
      <c r="I67" s="508" t="s">
        <v>438</v>
      </c>
    </row>
    <row r="68" spans="4:9" ht="12">
      <c r="D68" s="488"/>
      <c r="E68" s="488"/>
      <c r="F68" s="508"/>
      <c r="G68" s="514"/>
      <c r="H68" s="488"/>
      <c r="I68" s="508"/>
    </row>
    <row r="69" spans="4:9" ht="9.75" customHeight="1">
      <c r="D69" s="488"/>
      <c r="E69" s="488"/>
      <c r="F69" s="508"/>
      <c r="G69" s="514"/>
      <c r="H69" s="488"/>
      <c r="I69" s="508"/>
    </row>
    <row r="70" spans="3:9" ht="12">
      <c r="C70" s="510" t="s">
        <v>123</v>
      </c>
      <c r="D70" s="488" t="s">
        <v>11</v>
      </c>
      <c r="E70" s="488" t="s">
        <v>338</v>
      </c>
      <c r="F70" s="508" t="s">
        <v>343</v>
      </c>
      <c r="G70" s="515" t="s">
        <v>22</v>
      </c>
      <c r="H70" s="488" t="s">
        <v>338</v>
      </c>
      <c r="I70" s="508" t="s">
        <v>343</v>
      </c>
    </row>
    <row r="71" spans="4:9" ht="12">
      <c r="D71" s="491"/>
      <c r="E71" s="488" t="s">
        <v>339</v>
      </c>
      <c r="F71" s="508" t="s">
        <v>343</v>
      </c>
      <c r="G71" s="515"/>
      <c r="H71" s="488" t="s">
        <v>339</v>
      </c>
      <c r="I71" s="508" t="s">
        <v>343</v>
      </c>
    </row>
    <row r="72" spans="4:9" ht="12">
      <c r="D72" s="491"/>
      <c r="E72" s="488"/>
      <c r="F72" s="508"/>
      <c r="G72" s="514"/>
      <c r="H72" s="488"/>
      <c r="I72" s="508"/>
    </row>
    <row r="73" spans="4:9" ht="9.75" customHeight="1">
      <c r="D73" s="488"/>
      <c r="E73" s="488"/>
      <c r="F73" s="508"/>
      <c r="G73" s="514"/>
      <c r="H73" s="488"/>
      <c r="I73" s="508"/>
    </row>
    <row r="74" spans="3:9" ht="12">
      <c r="C74" s="510" t="s">
        <v>124</v>
      </c>
      <c r="D74" s="488" t="s">
        <v>11</v>
      </c>
      <c r="E74" s="488" t="s">
        <v>349</v>
      </c>
      <c r="F74" s="508" t="s">
        <v>343</v>
      </c>
      <c r="G74" s="515" t="s">
        <v>23</v>
      </c>
      <c r="H74" s="488" t="s">
        <v>345</v>
      </c>
      <c r="I74" s="508" t="s">
        <v>383</v>
      </c>
    </row>
    <row r="75" spans="4:9" ht="12">
      <c r="D75" s="491"/>
      <c r="E75" s="488" t="s">
        <v>350</v>
      </c>
      <c r="F75" s="508" t="s">
        <v>343</v>
      </c>
      <c r="G75" s="515"/>
      <c r="H75" s="488" t="s">
        <v>346</v>
      </c>
      <c r="I75" s="508" t="s">
        <v>383</v>
      </c>
    </row>
    <row r="76" spans="4:9" ht="9.75" customHeight="1">
      <c r="D76" s="488"/>
      <c r="E76" s="488"/>
      <c r="F76" s="488"/>
      <c r="G76" s="514"/>
      <c r="H76" s="488"/>
      <c r="I76" s="488"/>
    </row>
    <row r="77" ht="12">
      <c r="G77" s="492"/>
    </row>
  </sheetData>
  <sheetProtection/>
  <mergeCells count="24">
    <mergeCell ref="G37:G38"/>
    <mergeCell ref="G42:G43"/>
    <mergeCell ref="G45:G46"/>
    <mergeCell ref="G48:G49"/>
    <mergeCell ref="G23:G24"/>
    <mergeCell ref="G26:G27"/>
    <mergeCell ref="G29:G30"/>
    <mergeCell ref="G33:G34"/>
    <mergeCell ref="G13:G14"/>
    <mergeCell ref="G15:G16"/>
    <mergeCell ref="G17:G18"/>
    <mergeCell ref="G19:G20"/>
    <mergeCell ref="G3:G4"/>
    <mergeCell ref="G5:G6"/>
    <mergeCell ref="G7:G8"/>
    <mergeCell ref="G9:G10"/>
    <mergeCell ref="G60:G61"/>
    <mergeCell ref="G63:G64"/>
    <mergeCell ref="G66:G67"/>
    <mergeCell ref="G70:G71"/>
    <mergeCell ref="G74:G75"/>
    <mergeCell ref="G56:G57"/>
    <mergeCell ref="G54:G55"/>
    <mergeCell ref="G52:G53"/>
  </mergeCells>
  <printOptions horizontalCentered="1" verticalCentered="1"/>
  <pageMargins left="0" right="0" top="0" bottom="0" header="0.5118110236220472" footer="0.5118110236220472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2010-03-23T15:33:59Z</cp:lastPrinted>
  <dcterms:created xsi:type="dcterms:W3CDTF">2003-02-27T14:44:25Z</dcterms:created>
  <dcterms:modified xsi:type="dcterms:W3CDTF">2010-03-23T15:34:24Z</dcterms:modified>
  <cp:category/>
  <cp:version/>
  <cp:contentType/>
  <cp:contentStatus/>
</cp:coreProperties>
</file>